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https://d.docs.live.net/38d7798e9b35aa65/Draft Toetsanalyse/Public/"/>
    </mc:Choice>
  </mc:AlternateContent>
  <xr:revisionPtr revIDLastSave="156" documentId="13_ncr:20001_{BC8586D5-248A-4C5D-8134-1B0D9931A6FA}" xr6:coauthVersionLast="47" xr6:coauthVersionMax="47" xr10:uidLastSave="{90E9BF23-5BA4-4575-B065-9725E85E049D}"/>
  <workbookProtection workbookAlgorithmName="SHA-512" workbookHashValue="Xjb4mYRkw8bjYDUjYjqIRwOG+SqGa8InA64hyhhahCzUK9EXEW0FAXLYdcq8sZXJGk754zg+zoSvFwjdw8Wxbw==" workbookSaltValue="k39rVk6T2uEISmCnaL+4nw==" workbookSpinCount="100000" lockStructure="1"/>
  <bookViews>
    <workbookView xWindow="28680" yWindow="-120" windowWidth="29040" windowHeight="15990" tabRatio="800" activeTab="1" xr2:uid="{00000000-000D-0000-FFFF-FFFF00000000}"/>
  </bookViews>
  <sheets>
    <sheet name="Informatie" sheetId="17" r:id="rId1"/>
    <sheet name="Personalisier" sheetId="46" r:id="rId2"/>
    <sheet name="(1)" sheetId="7" r:id="rId3"/>
    <sheet name="(2)" sheetId="47" r:id="rId4"/>
    <sheet name="(3)" sheetId="48" r:id="rId5"/>
    <sheet name="(4)" sheetId="49" r:id="rId6"/>
    <sheet name="(5)" sheetId="50" r:id="rId7"/>
    <sheet name="(6)" sheetId="51" r:id="rId8"/>
    <sheet name="(7)" sheetId="52" r:id="rId9"/>
    <sheet name="(8)" sheetId="53" r:id="rId10"/>
    <sheet name="(9)" sheetId="54" r:id="rId11"/>
    <sheet name="(10)" sheetId="55" r:id="rId12"/>
    <sheet name="Hele Jaar" sheetId="13" r:id="rId13"/>
    <sheet name="Toetsanalysen" sheetId="45" r:id="rId14"/>
    <sheet name="Database" sheetId="56" r:id="rId15"/>
  </sheets>
  <definedNames>
    <definedName name="_xlnm.Print_Area" localSheetId="2">'(1)'!$A$1:$AJ$1716</definedName>
    <definedName name="_xlnm.Print_Area" localSheetId="11">'(10)'!$A$1:$AJ$1716</definedName>
    <definedName name="_xlnm.Print_Area" localSheetId="3">'(2)'!$A$1:$AJ$1716</definedName>
    <definedName name="_xlnm.Print_Area" localSheetId="4">'(3)'!$A$1:$AJ$1716</definedName>
    <definedName name="_xlnm.Print_Area" localSheetId="5">'(4)'!$A$1:$AJ$1716</definedName>
    <definedName name="_xlnm.Print_Area" localSheetId="6">'(5)'!$A$1:$AJ$1716</definedName>
    <definedName name="_xlnm.Print_Area" localSheetId="7">'(6)'!$A$1:$AJ$1716</definedName>
    <definedName name="_xlnm.Print_Area" localSheetId="8">'(7)'!$A$1:$AJ$1716</definedName>
    <definedName name="_xlnm.Print_Area" localSheetId="9">'(8)'!$A$1:$AJ$1716</definedName>
    <definedName name="_xlnm.Print_Area" localSheetId="10">'(9)'!$A$1:$AJ$1716</definedName>
    <definedName name="_xlnm.Print_Area" localSheetId="12">'Hele Jaar'!$A$1:$Q$41</definedName>
    <definedName name="_xlnm.Print_Area" localSheetId="13">Toetsanalysen!$A$1:$BN$250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8" i="45" l="1"/>
  <c r="J248" i="45"/>
  <c r="BM248" i="45"/>
  <c r="BB248" i="45"/>
  <c r="AQ248" i="45"/>
  <c r="AF248" i="45"/>
  <c r="U248" i="45"/>
  <c r="U198" i="45"/>
  <c r="AF198" i="45"/>
  <c r="AQ198" i="45"/>
  <c r="BB198" i="45"/>
  <c r="BM198" i="45"/>
  <c r="BM148" i="45"/>
  <c r="BB148" i="45"/>
  <c r="AQ148" i="45"/>
  <c r="AF148" i="45"/>
  <c r="U148" i="45"/>
  <c r="J148" i="45"/>
  <c r="J98" i="45"/>
  <c r="AF98" i="45"/>
  <c r="U98" i="45"/>
  <c r="AQ98" i="45"/>
  <c r="BB98" i="45"/>
  <c r="BM98" i="45"/>
  <c r="BM48" i="45"/>
  <c r="BB48" i="45"/>
  <c r="AQ48" i="45"/>
  <c r="AF48" i="45"/>
  <c r="BI249" i="45"/>
  <c r="AB199" i="45"/>
  <c r="Q149" i="45"/>
  <c r="BI49" i="45"/>
  <c r="Q49" i="45"/>
  <c r="K49" i="45"/>
  <c r="N41" i="13"/>
  <c r="E37" i="46"/>
  <c r="S45" i="55"/>
  <c r="S45" i="54"/>
  <c r="S45" i="53"/>
  <c r="S45" i="52"/>
  <c r="S45" i="51"/>
  <c r="S45" i="50"/>
  <c r="S45" i="49"/>
  <c r="S45" i="48"/>
  <c r="S45" i="47"/>
  <c r="S45" i="7"/>
  <c r="A37" i="46"/>
  <c r="M50" i="45"/>
  <c r="AI250" i="45" s="1"/>
  <c r="K48" i="45"/>
  <c r="N40" i="13"/>
  <c r="S44" i="55"/>
  <c r="S44" i="54"/>
  <c r="S44" i="52"/>
  <c r="S44" i="51"/>
  <c r="S44" i="50"/>
  <c r="S44" i="49"/>
  <c r="S44" i="48"/>
  <c r="S44" i="47"/>
  <c r="S44" i="7"/>
  <c r="S44" i="53"/>
  <c r="F44" i="7"/>
  <c r="AB99" i="45" l="1"/>
  <c r="BI149" i="45"/>
  <c r="Q249" i="45"/>
  <c r="AB49" i="45"/>
  <c r="Q99" i="45"/>
  <c r="BI199" i="45"/>
  <c r="AB249" i="45"/>
  <c r="AM49" i="45"/>
  <c r="F99" i="45"/>
  <c r="AX199" i="45"/>
  <c r="AM249" i="45"/>
  <c r="AX49" i="45"/>
  <c r="F149" i="45"/>
  <c r="AM199" i="45"/>
  <c r="AX249" i="45"/>
  <c r="BI99" i="45"/>
  <c r="AB149" i="45"/>
  <c r="Q199" i="45"/>
  <c r="AX99" i="45"/>
  <c r="AM149" i="45"/>
  <c r="F199" i="45"/>
  <c r="AM99" i="45"/>
  <c r="AX149" i="45"/>
  <c r="F249" i="45"/>
  <c r="X100" i="45"/>
  <c r="M250" i="45"/>
  <c r="X50" i="45"/>
  <c r="AI50" i="45"/>
  <c r="AT200" i="45"/>
  <c r="AT50" i="45"/>
  <c r="B150" i="45"/>
  <c r="AI200" i="45"/>
  <c r="AT250" i="45"/>
  <c r="BE50" i="45"/>
  <c r="M150" i="45"/>
  <c r="X200" i="45"/>
  <c r="BE250" i="45"/>
  <c r="B100" i="45"/>
  <c r="BE150" i="45"/>
  <c r="M100" i="45"/>
  <c r="BE200" i="45"/>
  <c r="X250" i="45"/>
  <c r="BE100" i="45"/>
  <c r="X150" i="45"/>
  <c r="M200" i="45"/>
  <c r="AT100" i="45"/>
  <c r="AI150" i="45"/>
  <c r="B200" i="45"/>
  <c r="AI100" i="45"/>
  <c r="AT150" i="45"/>
  <c r="B250" i="45"/>
  <c r="U177" i="56"/>
  <c r="T177" i="56"/>
  <c r="S177" i="56"/>
  <c r="R177" i="56"/>
  <c r="Q177" i="56"/>
  <c r="P177" i="56"/>
  <c r="BK209" i="45" l="1"/>
  <c r="AZ209" i="45"/>
  <c r="AO209" i="45"/>
  <c r="AD209" i="45"/>
  <c r="S209" i="45"/>
  <c r="H209" i="45"/>
  <c r="BK159" i="45"/>
  <c r="AZ159" i="45"/>
  <c r="AO159" i="45"/>
  <c r="AD159" i="45"/>
  <c r="S159" i="45"/>
  <c r="H159" i="45"/>
  <c r="BK109" i="45"/>
  <c r="AZ109" i="45"/>
  <c r="AO109" i="45"/>
  <c r="AD109" i="45"/>
  <c r="S109" i="45"/>
  <c r="H109" i="45"/>
  <c r="BK59" i="45"/>
  <c r="AZ59" i="45"/>
  <c r="AO59" i="45"/>
  <c r="AD59" i="45"/>
  <c r="S59" i="45"/>
  <c r="H59" i="45"/>
  <c r="BK9" i="45"/>
  <c r="AZ9" i="45"/>
  <c r="AO9" i="45"/>
  <c r="AD9" i="45"/>
  <c r="S9" i="45"/>
  <c r="K174" i="56" l="1"/>
  <c r="J174" i="56"/>
  <c r="I174" i="56"/>
  <c r="H174" i="56"/>
  <c r="G174" i="56"/>
  <c r="F174" i="56"/>
  <c r="E174" i="56"/>
  <c r="D174" i="56"/>
  <c r="C174" i="56"/>
  <c r="B174" i="56"/>
  <c r="X132" i="56"/>
  <c r="W132" i="56"/>
  <c r="V132" i="56"/>
  <c r="U132" i="56"/>
  <c r="T132" i="56"/>
  <c r="S132" i="56"/>
  <c r="R132" i="56"/>
  <c r="Q132" i="56"/>
  <c r="P132" i="56"/>
  <c r="O132" i="56"/>
  <c r="K132" i="56"/>
  <c r="J132" i="56"/>
  <c r="I132" i="56"/>
  <c r="H132" i="56"/>
  <c r="G132" i="56"/>
  <c r="F132" i="56"/>
  <c r="E132" i="56"/>
  <c r="D132" i="56"/>
  <c r="C132" i="56"/>
  <c r="B132" i="56"/>
  <c r="X89" i="56"/>
  <c r="W89" i="56"/>
  <c r="V89" i="56"/>
  <c r="U89" i="56"/>
  <c r="T89" i="56"/>
  <c r="S89" i="56"/>
  <c r="R89" i="56"/>
  <c r="Q89" i="56"/>
  <c r="P89" i="56"/>
  <c r="O89" i="56"/>
  <c r="K89" i="56"/>
  <c r="J89" i="56"/>
  <c r="I89" i="56"/>
  <c r="H89" i="56"/>
  <c r="G89" i="56"/>
  <c r="F89" i="56"/>
  <c r="E89" i="56"/>
  <c r="D89" i="56"/>
  <c r="C89" i="56"/>
  <c r="B89" i="56"/>
  <c r="X47" i="56"/>
  <c r="W47" i="56"/>
  <c r="V47" i="56"/>
  <c r="U47" i="56"/>
  <c r="T47" i="56"/>
  <c r="S47" i="56"/>
  <c r="R47" i="56"/>
  <c r="Q47" i="56"/>
  <c r="P47" i="56"/>
  <c r="O47" i="56"/>
  <c r="K47" i="56"/>
  <c r="J47" i="56"/>
  <c r="I47" i="56"/>
  <c r="H47" i="56"/>
  <c r="G47" i="56"/>
  <c r="F47" i="56"/>
  <c r="E47" i="56"/>
  <c r="D47" i="56"/>
  <c r="C47" i="56"/>
  <c r="B47" i="56"/>
  <c r="X5" i="56"/>
  <c r="W5" i="56"/>
  <c r="V5" i="56"/>
  <c r="U5" i="56"/>
  <c r="T5" i="56"/>
  <c r="S5" i="56"/>
  <c r="R5" i="56"/>
  <c r="Q5" i="56"/>
  <c r="P5" i="56"/>
  <c r="O5" i="56"/>
  <c r="K5" i="56"/>
  <c r="J5" i="56"/>
  <c r="I5" i="56"/>
  <c r="H5" i="56"/>
  <c r="G5" i="56"/>
  <c r="F5" i="56"/>
  <c r="E5" i="56"/>
  <c r="D5" i="56"/>
  <c r="C5" i="56"/>
  <c r="B5" i="56"/>
  <c r="N177" i="56"/>
  <c r="K176" i="56"/>
  <c r="J176" i="56"/>
  <c r="I176" i="56"/>
  <c r="H176" i="56"/>
  <c r="G176" i="56"/>
  <c r="F176" i="56"/>
  <c r="E176" i="56"/>
  <c r="D176" i="56"/>
  <c r="C176" i="56"/>
  <c r="K175" i="56"/>
  <c r="J175" i="56"/>
  <c r="H175" i="56"/>
  <c r="G175" i="56"/>
  <c r="F175" i="56"/>
  <c r="E175" i="56"/>
  <c r="D175" i="56"/>
  <c r="C175" i="56"/>
  <c r="X134" i="56"/>
  <c r="W134" i="56"/>
  <c r="V134" i="56"/>
  <c r="U134" i="56"/>
  <c r="T134" i="56"/>
  <c r="S134" i="56"/>
  <c r="R134" i="56"/>
  <c r="Q134" i="56"/>
  <c r="P134" i="56"/>
  <c r="X133" i="56"/>
  <c r="W133" i="56"/>
  <c r="U133" i="56"/>
  <c r="S133" i="56"/>
  <c r="R133" i="56"/>
  <c r="Q133" i="56"/>
  <c r="K134" i="56"/>
  <c r="J134" i="56"/>
  <c r="I134" i="56"/>
  <c r="H134" i="56"/>
  <c r="G134" i="56"/>
  <c r="F134" i="56"/>
  <c r="E134" i="56"/>
  <c r="D134" i="56"/>
  <c r="C134" i="56"/>
  <c r="J133" i="56"/>
  <c r="H133" i="56"/>
  <c r="E133" i="56"/>
  <c r="X91" i="56"/>
  <c r="W91" i="56"/>
  <c r="V91" i="56"/>
  <c r="U91" i="56"/>
  <c r="T91" i="56"/>
  <c r="S91" i="56"/>
  <c r="R91" i="56"/>
  <c r="Q91" i="56"/>
  <c r="P91" i="56"/>
  <c r="U90" i="56"/>
  <c r="R90" i="56"/>
  <c r="K91" i="56"/>
  <c r="J91" i="56"/>
  <c r="I91" i="56"/>
  <c r="H91" i="56"/>
  <c r="G91" i="56"/>
  <c r="F91" i="56"/>
  <c r="E91" i="56"/>
  <c r="D91" i="56"/>
  <c r="C91" i="56"/>
  <c r="H90" i="56"/>
  <c r="E90" i="56"/>
  <c r="X49" i="56"/>
  <c r="W49" i="56"/>
  <c r="V49" i="56"/>
  <c r="U49" i="56"/>
  <c r="T49" i="56"/>
  <c r="S49" i="56"/>
  <c r="R49" i="56"/>
  <c r="Q49" i="56"/>
  <c r="P49" i="56"/>
  <c r="K49" i="56"/>
  <c r="J49" i="56"/>
  <c r="I49" i="56"/>
  <c r="H49" i="56"/>
  <c r="G49" i="56"/>
  <c r="F49" i="56"/>
  <c r="E49" i="56"/>
  <c r="D49" i="56"/>
  <c r="C49" i="56"/>
  <c r="K48" i="56"/>
  <c r="J48" i="56"/>
  <c r="I48" i="56"/>
  <c r="H48" i="56"/>
  <c r="G48" i="56"/>
  <c r="F48" i="56"/>
  <c r="E48" i="56"/>
  <c r="D48" i="56"/>
  <c r="C48" i="56"/>
  <c r="X6" i="56"/>
  <c r="W6" i="56"/>
  <c r="V6" i="56"/>
  <c r="U6" i="56"/>
  <c r="T6" i="56"/>
  <c r="S6" i="56"/>
  <c r="R6" i="56"/>
  <c r="Q6" i="56"/>
  <c r="P6" i="56"/>
  <c r="K6" i="56"/>
  <c r="J6" i="56"/>
  <c r="I6" i="56"/>
  <c r="H6" i="56"/>
  <c r="G6" i="56"/>
  <c r="F6" i="56"/>
  <c r="E6" i="56"/>
  <c r="D6" i="56"/>
  <c r="C6" i="56"/>
  <c r="O177" i="56"/>
  <c r="F5" i="45"/>
  <c r="A177" i="56"/>
  <c r="A176" i="56"/>
  <c r="N135" i="56"/>
  <c r="N134" i="56"/>
  <c r="A135" i="56"/>
  <c r="A134" i="56"/>
  <c r="N92" i="56"/>
  <c r="N91" i="56"/>
  <c r="A92" i="56"/>
  <c r="A91" i="56"/>
  <c r="N50" i="56"/>
  <c r="N49" i="56"/>
  <c r="A50" i="56"/>
  <c r="A49" i="56"/>
  <c r="N8" i="56"/>
  <c r="N7" i="56"/>
  <c r="A8" i="56"/>
  <c r="A7" i="56"/>
  <c r="B176" i="56"/>
  <c r="O134" i="56"/>
  <c r="B134" i="56"/>
  <c r="O91" i="56"/>
  <c r="B91" i="56"/>
  <c r="O49" i="56"/>
  <c r="B49" i="56"/>
  <c r="B48" i="56"/>
  <c r="O6" i="56"/>
  <c r="B6" i="56"/>
  <c r="X18" i="56"/>
  <c r="X17" i="56"/>
  <c r="X16" i="56"/>
  <c r="X15" i="56"/>
  <c r="X14" i="56"/>
  <c r="X13" i="56"/>
  <c r="X12" i="56"/>
  <c r="X11" i="56"/>
  <c r="X10" i="56"/>
  <c r="X9" i="56"/>
  <c r="AG9" i="55"/>
  <c r="AG43" i="55" s="1"/>
  <c r="K50" i="56"/>
  <c r="AH7" i="55"/>
  <c r="AH9" i="55" s="1"/>
  <c r="K177" i="56" s="1"/>
  <c r="AG7" i="55"/>
  <c r="AF7" i="55"/>
  <c r="AF9" i="55" s="1"/>
  <c r="K135" i="56" s="1"/>
  <c r="AE7" i="55"/>
  <c r="AE9" i="55" s="1"/>
  <c r="AE29" i="55" s="1"/>
  <c r="AD7" i="55"/>
  <c r="AD9" i="55" s="1"/>
  <c r="K92" i="56" s="1"/>
  <c r="AC7" i="55"/>
  <c r="X48" i="56" s="1"/>
  <c r="W18" i="56"/>
  <c r="W17" i="56"/>
  <c r="W16" i="56"/>
  <c r="W15" i="56"/>
  <c r="W14" i="56"/>
  <c r="W13" i="56"/>
  <c r="W12" i="56"/>
  <c r="W11" i="56"/>
  <c r="W10" i="56"/>
  <c r="W9" i="56"/>
  <c r="J50" i="56"/>
  <c r="AH7" i="54"/>
  <c r="AH9" i="54" s="1"/>
  <c r="J177" i="56" s="1"/>
  <c r="AG7" i="54"/>
  <c r="AG9" i="54" s="1"/>
  <c r="AG43" i="54" s="1"/>
  <c r="AF7" i="54"/>
  <c r="AF9" i="54" s="1"/>
  <c r="J135" i="56" s="1"/>
  <c r="AE7" i="54"/>
  <c r="AE9" i="54" s="1"/>
  <c r="AE37" i="54" s="1"/>
  <c r="AD7" i="54"/>
  <c r="AD9" i="54" s="1"/>
  <c r="J92" i="56" s="1"/>
  <c r="AC7" i="54"/>
  <c r="AC9" i="54" s="1"/>
  <c r="W50" i="56" s="1"/>
  <c r="V18" i="56"/>
  <c r="V17" i="56"/>
  <c r="V16" i="56"/>
  <c r="V15" i="56"/>
  <c r="V14" i="56"/>
  <c r="V13" i="56"/>
  <c r="V12" i="56"/>
  <c r="V11" i="56"/>
  <c r="V10" i="56"/>
  <c r="V9" i="56"/>
  <c r="AH7" i="53"/>
  <c r="AH9" i="53" s="1"/>
  <c r="I177" i="56" s="1"/>
  <c r="AG7" i="53"/>
  <c r="AG9" i="53" s="1"/>
  <c r="V135" i="56" s="1"/>
  <c r="AF7" i="53"/>
  <c r="I133" i="56" s="1"/>
  <c r="AE7" i="53"/>
  <c r="AE9" i="53" s="1"/>
  <c r="V92" i="56" s="1"/>
  <c r="AD7" i="53"/>
  <c r="AD9" i="53" s="1"/>
  <c r="I92" i="56" s="1"/>
  <c r="AC7" i="53"/>
  <c r="AC9" i="53" s="1"/>
  <c r="V50" i="56" s="1"/>
  <c r="U18" i="56"/>
  <c r="U16" i="56"/>
  <c r="U15" i="56"/>
  <c r="U14" i="56"/>
  <c r="U13" i="56"/>
  <c r="U12" i="56"/>
  <c r="U11" i="56"/>
  <c r="U10" i="56"/>
  <c r="AE9" i="52"/>
  <c r="AE33" i="52" s="1"/>
  <c r="H8" i="56"/>
  <c r="AH7" i="52"/>
  <c r="AH9" i="52" s="1"/>
  <c r="H177" i="56" s="1"/>
  <c r="AG7" i="52"/>
  <c r="AG9" i="52" s="1"/>
  <c r="U135" i="56" s="1"/>
  <c r="AF7" i="52"/>
  <c r="AF9" i="52" s="1"/>
  <c r="H135" i="56" s="1"/>
  <c r="AE7" i="52"/>
  <c r="AD7" i="52"/>
  <c r="AD9" i="52" s="1"/>
  <c r="H92" i="56" s="1"/>
  <c r="AC7" i="52"/>
  <c r="U48" i="56" s="1"/>
  <c r="T18" i="56"/>
  <c r="T17" i="56"/>
  <c r="T16" i="56"/>
  <c r="T15" i="56"/>
  <c r="T14" i="56"/>
  <c r="T13" i="56"/>
  <c r="T12" i="56"/>
  <c r="T11" i="56"/>
  <c r="T10" i="56"/>
  <c r="T9" i="56"/>
  <c r="G50" i="56"/>
  <c r="AH7" i="51"/>
  <c r="AH9" i="51" s="1"/>
  <c r="G177" i="56" s="1"/>
  <c r="AG7" i="51"/>
  <c r="AG9" i="51" s="1"/>
  <c r="T135" i="56" s="1"/>
  <c r="AF7" i="51"/>
  <c r="AF9" i="51" s="1"/>
  <c r="AF40" i="51" s="1"/>
  <c r="AE7" i="51"/>
  <c r="T90" i="56" s="1"/>
  <c r="AD7" i="51"/>
  <c r="AD9" i="51" s="1"/>
  <c r="G92" i="56" s="1"/>
  <c r="AC7" i="51"/>
  <c r="AC9" i="51" s="1"/>
  <c r="AC41" i="51" s="1"/>
  <c r="S18" i="56"/>
  <c r="S17" i="56"/>
  <c r="S16" i="56"/>
  <c r="S15" i="56"/>
  <c r="S14" i="56"/>
  <c r="S13" i="56"/>
  <c r="S12" i="56"/>
  <c r="S11" i="56"/>
  <c r="S10" i="56"/>
  <c r="S9" i="56"/>
  <c r="AH7" i="50"/>
  <c r="AH9" i="50" s="1"/>
  <c r="F177" i="56" s="1"/>
  <c r="AG7" i="50"/>
  <c r="AG9" i="50" s="1"/>
  <c r="AG43" i="50" s="1"/>
  <c r="AF7" i="50"/>
  <c r="AF9" i="50" s="1"/>
  <c r="F135" i="56" s="1"/>
  <c r="AE7" i="50"/>
  <c r="S90" i="56" s="1"/>
  <c r="AD7" i="50"/>
  <c r="AD9" i="50" s="1"/>
  <c r="F92" i="56" s="1"/>
  <c r="AC7" i="50"/>
  <c r="AC9" i="50" s="1"/>
  <c r="S50" i="56" s="1"/>
  <c r="R18" i="56"/>
  <c r="R17" i="56"/>
  <c r="R16" i="56"/>
  <c r="R15" i="56"/>
  <c r="R14" i="56"/>
  <c r="R12" i="56"/>
  <c r="R11" i="56"/>
  <c r="R10" i="56"/>
  <c r="R9" i="56"/>
  <c r="E50" i="56"/>
  <c r="AH7" i="49"/>
  <c r="AH9" i="49" s="1"/>
  <c r="E177" i="56" s="1"/>
  <c r="AG7" i="49"/>
  <c r="AG9" i="49" s="1"/>
  <c r="R135" i="56" s="1"/>
  <c r="AF7" i="49"/>
  <c r="AF9" i="49" s="1"/>
  <c r="AF40" i="49" s="1"/>
  <c r="AE7" i="49"/>
  <c r="AE9" i="49" s="1"/>
  <c r="AE40" i="49" s="1"/>
  <c r="AD7" i="49"/>
  <c r="AD9" i="49" s="1"/>
  <c r="E92" i="56" s="1"/>
  <c r="AC7" i="49"/>
  <c r="AC9" i="49" s="1"/>
  <c r="AC41" i="49" s="1"/>
  <c r="Q14" i="56"/>
  <c r="Q12" i="56"/>
  <c r="Q11" i="56"/>
  <c r="Q10" i="56"/>
  <c r="Q9" i="56"/>
  <c r="AG9" i="48"/>
  <c r="AG43" i="48" s="1"/>
  <c r="D50" i="56"/>
  <c r="AH7" i="48"/>
  <c r="AH9" i="48" s="1"/>
  <c r="D177" i="56" s="1"/>
  <c r="AG7" i="48"/>
  <c r="AF7" i="48"/>
  <c r="AF9" i="48" s="1"/>
  <c r="D135" i="56" s="1"/>
  <c r="AE7" i="48"/>
  <c r="AE9" i="48" s="1"/>
  <c r="AE33" i="48" s="1"/>
  <c r="AD7" i="48"/>
  <c r="AD9" i="48" s="1"/>
  <c r="D92" i="56" s="1"/>
  <c r="AC7" i="48"/>
  <c r="AC9" i="48" s="1"/>
  <c r="AC41" i="48" s="1"/>
  <c r="P18" i="56"/>
  <c r="P17" i="56"/>
  <c r="P16" i="56"/>
  <c r="P15" i="56"/>
  <c r="P14" i="56"/>
  <c r="P13" i="56"/>
  <c r="P12" i="56"/>
  <c r="P11" i="56"/>
  <c r="P10" i="56"/>
  <c r="P9" i="56"/>
  <c r="C8" i="56"/>
  <c r="AH7" i="47"/>
  <c r="AH9" i="47" s="1"/>
  <c r="C177" i="56" s="1"/>
  <c r="AG7" i="47"/>
  <c r="AG9" i="47" s="1"/>
  <c r="P135" i="56" s="1"/>
  <c r="AF7" i="47"/>
  <c r="AF9" i="47" s="1"/>
  <c r="AF40" i="47" s="1"/>
  <c r="AE7" i="47"/>
  <c r="AE9" i="47" s="1"/>
  <c r="P92" i="56" s="1"/>
  <c r="AD7" i="47"/>
  <c r="C90" i="56" s="1"/>
  <c r="AC7" i="47"/>
  <c r="AC9" i="47" s="1"/>
  <c r="P50" i="56" s="1"/>
  <c r="A15" i="45"/>
  <c r="AB6" i="45" s="1"/>
  <c r="A16" i="45"/>
  <c r="AM6" i="45" s="1"/>
  <c r="A17" i="45"/>
  <c r="AX6" i="45" s="1"/>
  <c r="A18" i="45"/>
  <c r="BI6" i="45" s="1"/>
  <c r="A19" i="45"/>
  <c r="F56" i="45" s="1"/>
  <c r="A20" i="45"/>
  <c r="Q56" i="45" s="1"/>
  <c r="A21" i="45"/>
  <c r="AB56" i="45" s="1"/>
  <c r="A22" i="45"/>
  <c r="AM56" i="45" s="1"/>
  <c r="A23" i="45"/>
  <c r="AX56" i="45" s="1"/>
  <c r="A24" i="45"/>
  <c r="BI56" i="45" s="1"/>
  <c r="F106" i="45"/>
  <c r="Q106" i="45"/>
  <c r="AB106" i="45"/>
  <c r="AM106" i="45"/>
  <c r="AX106" i="45"/>
  <c r="BI106" i="45"/>
  <c r="F156" i="45"/>
  <c r="Q156" i="45"/>
  <c r="AB156" i="45"/>
  <c r="AM156" i="45"/>
  <c r="AX156" i="45"/>
  <c r="BI156" i="45"/>
  <c r="F206" i="45"/>
  <c r="Q206" i="45"/>
  <c r="AM206" i="45"/>
  <c r="AX206" i="45"/>
  <c r="BI206" i="45"/>
  <c r="A14" i="45"/>
  <c r="Q6" i="45" s="1"/>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4" i="13"/>
  <c r="B12" i="46"/>
  <c r="G8" i="7"/>
  <c r="H8" i="7"/>
  <c r="I8" i="7"/>
  <c r="J8" i="7"/>
  <c r="K8" i="7"/>
  <c r="L8" i="7"/>
  <c r="M8" i="7"/>
  <c r="N8" i="7"/>
  <c r="O8" i="7"/>
  <c r="P8" i="7"/>
  <c r="Q8" i="7"/>
  <c r="R8" i="7"/>
  <c r="S8" i="7"/>
  <c r="F8" i="7"/>
  <c r="D9" i="7"/>
  <c r="C9" i="7" s="1"/>
  <c r="B8" i="56" s="1"/>
  <c r="AH7" i="7"/>
  <c r="AH9" i="7" s="1"/>
  <c r="AH10" i="7" s="1"/>
  <c r="B178" i="56" s="1"/>
  <c r="AG7" i="7"/>
  <c r="AF7" i="7"/>
  <c r="AF9" i="7" s="1"/>
  <c r="AF10" i="7" s="1"/>
  <c r="B136" i="56" s="1"/>
  <c r="AE7" i="7"/>
  <c r="AD7" i="7"/>
  <c r="AC7" i="7"/>
  <c r="AC9" i="7" s="1"/>
  <c r="AC10" i="7" s="1"/>
  <c r="O51" i="56" s="1"/>
  <c r="F12" i="45" l="1"/>
  <c r="C40" i="13"/>
  <c r="X7" i="56"/>
  <c r="W7" i="56"/>
  <c r="S7" i="56"/>
  <c r="V7" i="56"/>
  <c r="R7" i="56"/>
  <c r="P7" i="56"/>
  <c r="Q7" i="56"/>
  <c r="U7" i="56"/>
  <c r="T7" i="56"/>
  <c r="K90" i="56"/>
  <c r="AE9" i="51"/>
  <c r="AE40" i="51" s="1"/>
  <c r="E55" i="56"/>
  <c r="J10" i="45"/>
  <c r="Z223" i="45" s="1"/>
  <c r="F10" i="45"/>
  <c r="K10" i="45"/>
  <c r="I10" i="45"/>
  <c r="H10" i="45"/>
  <c r="D221" i="45" s="1"/>
  <c r="G10" i="45"/>
  <c r="Z170" i="45" s="1"/>
  <c r="O48" i="56"/>
  <c r="K12" i="56"/>
  <c r="X8" i="56"/>
  <c r="X135" i="56"/>
  <c r="K133" i="56"/>
  <c r="X90" i="56"/>
  <c r="X92" i="56"/>
  <c r="AC9" i="55"/>
  <c r="AC39" i="55" s="1"/>
  <c r="W8" i="56"/>
  <c r="J56" i="56"/>
  <c r="J58" i="56"/>
  <c r="J51" i="56"/>
  <c r="J53" i="56"/>
  <c r="J54" i="56"/>
  <c r="J55" i="56"/>
  <c r="W135" i="56"/>
  <c r="W92" i="56"/>
  <c r="W90" i="56"/>
  <c r="J90" i="56"/>
  <c r="W48" i="56"/>
  <c r="I60" i="56"/>
  <c r="I51" i="56"/>
  <c r="I59" i="56"/>
  <c r="I53" i="56"/>
  <c r="I56" i="56"/>
  <c r="V8" i="56"/>
  <c r="I175" i="56"/>
  <c r="V133" i="56"/>
  <c r="AF9" i="53"/>
  <c r="AF13" i="53" s="1"/>
  <c r="I139" i="56" s="1"/>
  <c r="V90" i="56"/>
  <c r="I90" i="56"/>
  <c r="V48" i="56"/>
  <c r="H50" i="56"/>
  <c r="U8" i="56"/>
  <c r="H51" i="56"/>
  <c r="H59" i="56"/>
  <c r="H54" i="56"/>
  <c r="U17" i="56"/>
  <c r="U9" i="56"/>
  <c r="U92" i="56"/>
  <c r="AC9" i="52"/>
  <c r="AC18" i="52" s="1"/>
  <c r="U59" i="56" s="1"/>
  <c r="F7" i="45"/>
  <c r="G52" i="56"/>
  <c r="T8" i="56"/>
  <c r="T133" i="56"/>
  <c r="G135" i="56"/>
  <c r="G133" i="56"/>
  <c r="G90" i="56"/>
  <c r="T50" i="56"/>
  <c r="T48" i="56"/>
  <c r="S8" i="56"/>
  <c r="S135" i="56"/>
  <c r="F90" i="56"/>
  <c r="F133" i="56"/>
  <c r="AE9" i="50"/>
  <c r="AE14" i="50" s="1"/>
  <c r="S97" i="56" s="1"/>
  <c r="S48" i="56"/>
  <c r="R13" i="56"/>
  <c r="E54" i="56"/>
  <c r="E56" i="56"/>
  <c r="E57" i="56"/>
  <c r="E58" i="56"/>
  <c r="E51" i="56"/>
  <c r="E59" i="56"/>
  <c r="R8" i="56"/>
  <c r="E52" i="56"/>
  <c r="E60" i="56"/>
  <c r="E53" i="56"/>
  <c r="R92" i="56"/>
  <c r="E135" i="56"/>
  <c r="R48" i="56"/>
  <c r="R50" i="56"/>
  <c r="D55" i="56"/>
  <c r="D56" i="56"/>
  <c r="D57" i="56"/>
  <c r="D58" i="56"/>
  <c r="Q8" i="56"/>
  <c r="D59" i="56"/>
  <c r="D60" i="56"/>
  <c r="D53" i="56"/>
  <c r="Q135" i="56"/>
  <c r="Q13" i="56"/>
  <c r="Q18" i="56"/>
  <c r="Q17" i="56"/>
  <c r="Q16" i="56"/>
  <c r="Q15" i="56"/>
  <c r="D133" i="56"/>
  <c r="Q90" i="56"/>
  <c r="Q92" i="56"/>
  <c r="D90" i="56"/>
  <c r="C53" i="56"/>
  <c r="C59" i="56"/>
  <c r="P8" i="56"/>
  <c r="C56" i="56"/>
  <c r="C51" i="56"/>
  <c r="C58" i="56"/>
  <c r="P133" i="56"/>
  <c r="C133" i="56"/>
  <c r="C135" i="56"/>
  <c r="P90" i="56"/>
  <c r="AD9" i="47"/>
  <c r="AD26" i="47" s="1"/>
  <c r="P48" i="56"/>
  <c r="C13" i="45"/>
  <c r="O8" i="56"/>
  <c r="D13" i="45" s="1"/>
  <c r="B175" i="56"/>
  <c r="B177" i="56"/>
  <c r="O133" i="56"/>
  <c r="B133" i="56"/>
  <c r="B135" i="56"/>
  <c r="O90" i="56"/>
  <c r="B90" i="56"/>
  <c r="O50" i="56"/>
  <c r="E12" i="45"/>
  <c r="G12" i="45"/>
  <c r="H18" i="56"/>
  <c r="J10" i="56"/>
  <c r="J18" i="56"/>
  <c r="D13" i="56"/>
  <c r="C17" i="56"/>
  <c r="J13" i="56"/>
  <c r="I10" i="56"/>
  <c r="K16" i="56"/>
  <c r="I14" i="56"/>
  <c r="AB206" i="45"/>
  <c r="Q50" i="56"/>
  <c r="Q48" i="56"/>
  <c r="C52" i="56"/>
  <c r="C55" i="56"/>
  <c r="C57" i="56"/>
  <c r="C50" i="56"/>
  <c r="C54" i="56"/>
  <c r="C60" i="56"/>
  <c r="AC26" i="48"/>
  <c r="AG24" i="48"/>
  <c r="AC42" i="48"/>
  <c r="AC10" i="48"/>
  <c r="Q51" i="56" s="1"/>
  <c r="D51" i="56"/>
  <c r="D54" i="56"/>
  <c r="AG16" i="48"/>
  <c r="Q142" i="56" s="1"/>
  <c r="AG32" i="48"/>
  <c r="AG20" i="48"/>
  <c r="AG36" i="48"/>
  <c r="AC14" i="48"/>
  <c r="Q55" i="56" s="1"/>
  <c r="AC30" i="48"/>
  <c r="AG40" i="48"/>
  <c r="AC18" i="48"/>
  <c r="Q59" i="56" s="1"/>
  <c r="AC34" i="48"/>
  <c r="AG12" i="48"/>
  <c r="Q138" i="56" s="1"/>
  <c r="AG28" i="48"/>
  <c r="AC22" i="48"/>
  <c r="AC38" i="48"/>
  <c r="AC41" i="50"/>
  <c r="AC18" i="50"/>
  <c r="S59" i="56" s="1"/>
  <c r="AC42" i="50"/>
  <c r="AC22" i="50"/>
  <c r="AG36" i="50"/>
  <c r="AC30" i="50"/>
  <c r="AC34" i="50"/>
  <c r="AG20" i="50"/>
  <c r="AC10" i="50"/>
  <c r="S51" i="56" s="1"/>
  <c r="AC14" i="50"/>
  <c r="S55" i="56" s="1"/>
  <c r="AG24" i="50"/>
  <c r="F53" i="56"/>
  <c r="AG12" i="50"/>
  <c r="S138" i="56" s="1"/>
  <c r="AG28" i="50"/>
  <c r="AG40" i="50"/>
  <c r="F57" i="56"/>
  <c r="F54" i="56"/>
  <c r="AG16" i="50"/>
  <c r="S142" i="56" s="1"/>
  <c r="AG32" i="50"/>
  <c r="AC38" i="50"/>
  <c r="AC26" i="50"/>
  <c r="F58" i="56"/>
  <c r="AC34" i="51"/>
  <c r="AC14" i="51"/>
  <c r="T55" i="56" s="1"/>
  <c r="G58" i="56"/>
  <c r="G55" i="56"/>
  <c r="AC26" i="51"/>
  <c r="G59" i="56"/>
  <c r="AC38" i="51"/>
  <c r="G53" i="56"/>
  <c r="G56" i="56"/>
  <c r="AC18" i="51"/>
  <c r="T59" i="56" s="1"/>
  <c r="G51" i="56"/>
  <c r="AC30" i="51"/>
  <c r="AC10" i="51"/>
  <c r="T51" i="56" s="1"/>
  <c r="G54" i="56"/>
  <c r="G57" i="56"/>
  <c r="G60" i="56"/>
  <c r="AC22" i="51"/>
  <c r="AC42" i="51"/>
  <c r="AD41" i="53"/>
  <c r="AD14" i="53"/>
  <c r="I97" i="56" s="1"/>
  <c r="AD10" i="53"/>
  <c r="I93" i="56" s="1"/>
  <c r="AD26" i="53"/>
  <c r="AD22" i="53"/>
  <c r="AD18" i="53"/>
  <c r="I101" i="56" s="1"/>
  <c r="I58" i="56"/>
  <c r="I54" i="56"/>
  <c r="AD30" i="53"/>
  <c r="AD38" i="53"/>
  <c r="I52" i="56"/>
  <c r="I55" i="56"/>
  <c r="I57" i="56"/>
  <c r="AD34" i="53"/>
  <c r="AD42" i="53"/>
  <c r="H57" i="56"/>
  <c r="H60" i="56"/>
  <c r="AC22" i="52"/>
  <c r="AC26" i="52"/>
  <c r="H55" i="56"/>
  <c r="H58" i="56"/>
  <c r="H52" i="56"/>
  <c r="AC30" i="52"/>
  <c r="H53" i="56"/>
  <c r="H56" i="56"/>
  <c r="AC41" i="54"/>
  <c r="AC34" i="54"/>
  <c r="AC26" i="54"/>
  <c r="AC42" i="54"/>
  <c r="AC10" i="54"/>
  <c r="W51" i="56" s="1"/>
  <c r="AG32" i="54"/>
  <c r="AG16" i="54"/>
  <c r="W142" i="56" s="1"/>
  <c r="AC18" i="54"/>
  <c r="W59" i="56" s="1"/>
  <c r="J57" i="56"/>
  <c r="J60" i="56"/>
  <c r="AC22" i="54"/>
  <c r="AC38" i="54"/>
  <c r="AG20" i="54"/>
  <c r="AG36" i="54"/>
  <c r="AC14" i="54"/>
  <c r="W55" i="56" s="1"/>
  <c r="AC30" i="54"/>
  <c r="J59" i="56"/>
  <c r="AG24" i="54"/>
  <c r="AG40" i="54"/>
  <c r="AG12" i="54"/>
  <c r="W138" i="56" s="1"/>
  <c r="AG28" i="54"/>
  <c r="K56" i="56"/>
  <c r="K60" i="56"/>
  <c r="K53" i="56"/>
  <c r="K57" i="56"/>
  <c r="K59" i="56"/>
  <c r="AG24" i="55"/>
  <c r="AG40" i="55"/>
  <c r="K51" i="56"/>
  <c r="K54" i="56"/>
  <c r="AG16" i="55"/>
  <c r="X142" i="56" s="1"/>
  <c r="AG32" i="55"/>
  <c r="K55" i="56"/>
  <c r="K58" i="56"/>
  <c r="AG20" i="55"/>
  <c r="AG36" i="55"/>
  <c r="AG12" i="55"/>
  <c r="X138" i="56" s="1"/>
  <c r="AG28" i="55"/>
  <c r="AH43" i="55"/>
  <c r="AH39" i="55"/>
  <c r="AH35" i="55"/>
  <c r="AH31" i="55"/>
  <c r="AH27" i="55"/>
  <c r="AH23" i="55"/>
  <c r="AH19" i="55"/>
  <c r="K187" i="56" s="1"/>
  <c r="AH15" i="55"/>
  <c r="K183" i="56" s="1"/>
  <c r="AH11" i="55"/>
  <c r="K179" i="56" s="1"/>
  <c r="AH42" i="55"/>
  <c r="AH38" i="55"/>
  <c r="AH34" i="55"/>
  <c r="AH30" i="55"/>
  <c r="AH26" i="55"/>
  <c r="AH22" i="55"/>
  <c r="AH18" i="55"/>
  <c r="K186" i="56" s="1"/>
  <c r="AH14" i="55"/>
  <c r="K182" i="56" s="1"/>
  <c r="AH10" i="55"/>
  <c r="K178" i="56" s="1"/>
  <c r="AH41" i="55"/>
  <c r="AH37" i="55"/>
  <c r="AH33" i="55"/>
  <c r="AH29" i="55"/>
  <c r="AH25" i="55"/>
  <c r="AH21" i="55"/>
  <c r="AH17" i="55"/>
  <c r="K185" i="56" s="1"/>
  <c r="AH13" i="55"/>
  <c r="K181" i="56" s="1"/>
  <c r="AH40" i="55"/>
  <c r="AH36" i="55"/>
  <c r="AH32" i="55"/>
  <c r="AH28" i="55"/>
  <c r="AH24" i="55"/>
  <c r="AH20" i="55"/>
  <c r="AH16" i="55"/>
  <c r="K184" i="56" s="1"/>
  <c r="AH12" i="55"/>
  <c r="K180" i="56" s="1"/>
  <c r="AD41" i="55"/>
  <c r="AD37" i="55"/>
  <c r="AD33" i="55"/>
  <c r="AD29" i="55"/>
  <c r="AD25" i="55"/>
  <c r="AD21" i="55"/>
  <c r="AD17" i="55"/>
  <c r="K100" i="56" s="1"/>
  <c r="AD13" i="55"/>
  <c r="K96" i="56" s="1"/>
  <c r="AD40" i="55"/>
  <c r="AD36" i="55"/>
  <c r="AD32" i="55"/>
  <c r="AD28" i="55"/>
  <c r="AD24" i="55"/>
  <c r="AD20" i="55"/>
  <c r="AD16" i="55"/>
  <c r="K99" i="56" s="1"/>
  <c r="AD12" i="55"/>
  <c r="K95" i="56" s="1"/>
  <c r="AD43" i="55"/>
  <c r="AD39" i="55"/>
  <c r="AD35" i="55"/>
  <c r="AD31" i="55"/>
  <c r="AD27" i="55"/>
  <c r="AD23" i="55"/>
  <c r="AD19" i="55"/>
  <c r="K102" i="56" s="1"/>
  <c r="AD15" i="55"/>
  <c r="K98" i="56" s="1"/>
  <c r="AD11" i="55"/>
  <c r="K94" i="56" s="1"/>
  <c r="AD42" i="55"/>
  <c r="AD38" i="55"/>
  <c r="AD34" i="55"/>
  <c r="AD30" i="55"/>
  <c r="AD26" i="55"/>
  <c r="AD22" i="55"/>
  <c r="AD18" i="55"/>
  <c r="K101" i="56" s="1"/>
  <c r="AD14" i="55"/>
  <c r="K97" i="56" s="1"/>
  <c r="AD10" i="55"/>
  <c r="K93" i="56" s="1"/>
  <c r="AF40" i="55"/>
  <c r="AF36" i="55"/>
  <c r="AF32" i="55"/>
  <c r="AF28" i="55"/>
  <c r="AF24" i="55"/>
  <c r="AF20" i="55"/>
  <c r="AF16" i="55"/>
  <c r="K142" i="56" s="1"/>
  <c r="AF12" i="55"/>
  <c r="K138" i="56" s="1"/>
  <c r="AF43" i="55"/>
  <c r="AF39" i="55"/>
  <c r="AF35" i="55"/>
  <c r="AF31" i="55"/>
  <c r="AF27" i="55"/>
  <c r="AF23" i="55"/>
  <c r="AF19" i="55"/>
  <c r="K145" i="56" s="1"/>
  <c r="AF15" i="55"/>
  <c r="K141" i="56" s="1"/>
  <c r="AF11" i="55"/>
  <c r="K137" i="56" s="1"/>
  <c r="AF42" i="55"/>
  <c r="AF38" i="55"/>
  <c r="AF34" i="55"/>
  <c r="AF30" i="55"/>
  <c r="AF26" i="55"/>
  <c r="AF22" i="55"/>
  <c r="AF18" i="55"/>
  <c r="K144" i="56" s="1"/>
  <c r="AF14" i="55"/>
  <c r="K140" i="56" s="1"/>
  <c r="AF10" i="55"/>
  <c r="K136" i="56" s="1"/>
  <c r="AF41" i="55"/>
  <c r="AF37" i="55"/>
  <c r="AF33" i="55"/>
  <c r="AF29" i="55"/>
  <c r="AF25" i="55"/>
  <c r="AF21" i="55"/>
  <c r="AF17" i="55"/>
  <c r="K143" i="56" s="1"/>
  <c r="AF13" i="55"/>
  <c r="K139" i="56" s="1"/>
  <c r="K52" i="56"/>
  <c r="AE25" i="55"/>
  <c r="AE10" i="55"/>
  <c r="X93" i="56" s="1"/>
  <c r="AG13" i="55"/>
  <c r="X139" i="56" s="1"/>
  <c r="AE14" i="55"/>
  <c r="X97" i="56" s="1"/>
  <c r="AG17" i="55"/>
  <c r="X143" i="56" s="1"/>
  <c r="AE18" i="55"/>
  <c r="X101" i="56" s="1"/>
  <c r="AG21" i="55"/>
  <c r="AE22" i="55"/>
  <c r="AG25" i="55"/>
  <c r="AE26" i="55"/>
  <c r="AG29" i="55"/>
  <c r="AE30" i="55"/>
  <c r="AG33" i="55"/>
  <c r="AE34" i="55"/>
  <c r="AG37" i="55"/>
  <c r="AE38" i="55"/>
  <c r="AG41" i="55"/>
  <c r="AE42" i="55"/>
  <c r="K8" i="56"/>
  <c r="AE13" i="55"/>
  <c r="X96" i="56" s="1"/>
  <c r="AG10" i="55"/>
  <c r="X136" i="56" s="1"/>
  <c r="AE11" i="55"/>
  <c r="X94" i="56" s="1"/>
  <c r="AG14" i="55"/>
  <c r="X140" i="56" s="1"/>
  <c r="AE15" i="55"/>
  <c r="X98" i="56" s="1"/>
  <c r="AG18" i="55"/>
  <c r="X144" i="56" s="1"/>
  <c r="AE19" i="55"/>
  <c r="X102" i="56" s="1"/>
  <c r="AG22" i="55"/>
  <c r="AE23" i="55"/>
  <c r="AG26" i="55"/>
  <c r="AE27" i="55"/>
  <c r="AG30" i="55"/>
  <c r="AE31" i="55"/>
  <c r="AG34" i="55"/>
  <c r="AE35" i="55"/>
  <c r="AG38" i="55"/>
  <c r="AE39" i="55"/>
  <c r="AG42" i="55"/>
  <c r="AE43" i="55"/>
  <c r="AE21" i="55"/>
  <c r="AE41" i="55"/>
  <c r="AE17" i="55"/>
  <c r="X100" i="56" s="1"/>
  <c r="AE33" i="55"/>
  <c r="AE37" i="55"/>
  <c r="AG11" i="55"/>
  <c r="X137" i="56" s="1"/>
  <c r="AE12" i="55"/>
  <c r="X95" i="56" s="1"/>
  <c r="AG15" i="55"/>
  <c r="X141" i="56" s="1"/>
  <c r="AE16" i="55"/>
  <c r="X99" i="56" s="1"/>
  <c r="AG19" i="55"/>
  <c r="X145" i="56" s="1"/>
  <c r="AE20" i="55"/>
  <c r="AG23" i="55"/>
  <c r="AE24" i="55"/>
  <c r="AG27" i="55"/>
  <c r="AE28" i="55"/>
  <c r="AG31" i="55"/>
  <c r="AE32" i="55"/>
  <c r="AG35" i="55"/>
  <c r="AE36" i="55"/>
  <c r="AG39" i="55"/>
  <c r="AE40" i="55"/>
  <c r="AH43" i="54"/>
  <c r="AH39" i="54"/>
  <c r="AH35" i="54"/>
  <c r="AH31" i="54"/>
  <c r="AH27" i="54"/>
  <c r="AH23" i="54"/>
  <c r="AH19" i="54"/>
  <c r="J187" i="56" s="1"/>
  <c r="AH15" i="54"/>
  <c r="J183" i="56" s="1"/>
  <c r="AH11" i="54"/>
  <c r="J179" i="56" s="1"/>
  <c r="AH42" i="54"/>
  <c r="AH38" i="54"/>
  <c r="AH34" i="54"/>
  <c r="AH30" i="54"/>
  <c r="AH26" i="54"/>
  <c r="AH22" i="54"/>
  <c r="AH18" i="54"/>
  <c r="J186" i="56" s="1"/>
  <c r="AH14" i="54"/>
  <c r="J182" i="56" s="1"/>
  <c r="AH10" i="54"/>
  <c r="J178" i="56" s="1"/>
  <c r="AH41" i="54"/>
  <c r="AH37" i="54"/>
  <c r="AH33" i="54"/>
  <c r="AH29" i="54"/>
  <c r="AH25" i="54"/>
  <c r="AH21" i="54"/>
  <c r="AH17" i="54"/>
  <c r="J185" i="56" s="1"/>
  <c r="AH13" i="54"/>
  <c r="J181" i="56" s="1"/>
  <c r="AH40" i="54"/>
  <c r="AH36" i="54"/>
  <c r="AH32" i="54"/>
  <c r="AH28" i="54"/>
  <c r="AH24" i="54"/>
  <c r="AH20" i="54"/>
  <c r="AH16" i="54"/>
  <c r="J184" i="56" s="1"/>
  <c r="AH12" i="54"/>
  <c r="J180" i="56" s="1"/>
  <c r="AD41" i="54"/>
  <c r="AD37" i="54"/>
  <c r="AD33" i="54"/>
  <c r="AD29" i="54"/>
  <c r="AD25" i="54"/>
  <c r="AD21" i="54"/>
  <c r="AD17" i="54"/>
  <c r="J100" i="56" s="1"/>
  <c r="AD13" i="54"/>
  <c r="J96" i="56" s="1"/>
  <c r="AD40" i="54"/>
  <c r="AD36" i="54"/>
  <c r="AD32" i="54"/>
  <c r="AD28" i="54"/>
  <c r="AD24" i="54"/>
  <c r="AD20" i="54"/>
  <c r="AD16" i="54"/>
  <c r="J99" i="56" s="1"/>
  <c r="AD12" i="54"/>
  <c r="J95" i="56" s="1"/>
  <c r="AD43" i="54"/>
  <c r="AD39" i="54"/>
  <c r="AD35" i="54"/>
  <c r="AD31" i="54"/>
  <c r="AD27" i="54"/>
  <c r="AD23" i="54"/>
  <c r="AD19" i="54"/>
  <c r="J102" i="56" s="1"/>
  <c r="AD15" i="54"/>
  <c r="J98" i="56" s="1"/>
  <c r="AD11" i="54"/>
  <c r="J94" i="56" s="1"/>
  <c r="AD42" i="54"/>
  <c r="AD38" i="54"/>
  <c r="AD34" i="54"/>
  <c r="AD30" i="54"/>
  <c r="AD26" i="54"/>
  <c r="AD22" i="54"/>
  <c r="AD18" i="54"/>
  <c r="J101" i="56" s="1"/>
  <c r="AD14" i="54"/>
  <c r="J97" i="56" s="1"/>
  <c r="AD10" i="54"/>
  <c r="J93" i="56" s="1"/>
  <c r="AF40" i="54"/>
  <c r="AF36" i="54"/>
  <c r="AF32" i="54"/>
  <c r="AF28" i="54"/>
  <c r="AF24" i="54"/>
  <c r="AF20" i="54"/>
  <c r="AF16" i="54"/>
  <c r="J142" i="56" s="1"/>
  <c r="AF12" i="54"/>
  <c r="J138" i="56" s="1"/>
  <c r="AF43" i="54"/>
  <c r="AF39" i="54"/>
  <c r="AF35" i="54"/>
  <c r="AF31" i="54"/>
  <c r="AF27" i="54"/>
  <c r="AF23" i="54"/>
  <c r="AF19" i="54"/>
  <c r="J145" i="56" s="1"/>
  <c r="AF15" i="54"/>
  <c r="J141" i="56" s="1"/>
  <c r="AF11" i="54"/>
  <c r="J137" i="56" s="1"/>
  <c r="AF42" i="54"/>
  <c r="AF38" i="54"/>
  <c r="AF34" i="54"/>
  <c r="AF30" i="54"/>
  <c r="AF26" i="54"/>
  <c r="AF22" i="54"/>
  <c r="AF18" i="54"/>
  <c r="J144" i="56" s="1"/>
  <c r="AF14" i="54"/>
  <c r="J140" i="56" s="1"/>
  <c r="AF10" i="54"/>
  <c r="J136" i="56" s="1"/>
  <c r="AF41" i="54"/>
  <c r="AF37" i="54"/>
  <c r="AF33" i="54"/>
  <c r="AF29" i="54"/>
  <c r="AF25" i="54"/>
  <c r="AF21" i="54"/>
  <c r="AF17" i="54"/>
  <c r="J143" i="56" s="1"/>
  <c r="AF13" i="54"/>
  <c r="J139" i="56" s="1"/>
  <c r="AE21" i="54"/>
  <c r="J52" i="56"/>
  <c r="AE10" i="54"/>
  <c r="W93" i="56" s="1"/>
  <c r="AC11" i="54"/>
  <c r="W52" i="56" s="1"/>
  <c r="AG13" i="54"/>
  <c r="W139" i="56" s="1"/>
  <c r="AE14" i="54"/>
  <c r="W97" i="56" s="1"/>
  <c r="AC15" i="54"/>
  <c r="W56" i="56" s="1"/>
  <c r="AG17" i="54"/>
  <c r="W143" i="56" s="1"/>
  <c r="AE18" i="54"/>
  <c r="W101" i="56" s="1"/>
  <c r="AC19" i="54"/>
  <c r="W60" i="56" s="1"/>
  <c r="AG21" i="54"/>
  <c r="AE22" i="54"/>
  <c r="AC23" i="54"/>
  <c r="AG25" i="54"/>
  <c r="AE26" i="54"/>
  <c r="AC27" i="54"/>
  <c r="AG29" i="54"/>
  <c r="AE30" i="54"/>
  <c r="AC31" i="54"/>
  <c r="AG33" i="54"/>
  <c r="AE34" i="54"/>
  <c r="AC35" i="54"/>
  <c r="AG37" i="54"/>
  <c r="AE38" i="54"/>
  <c r="AC39" i="54"/>
  <c r="AG41" i="54"/>
  <c r="AE42" i="54"/>
  <c r="AC43" i="54"/>
  <c r="AE41" i="54"/>
  <c r="J8" i="56"/>
  <c r="AE29" i="54"/>
  <c r="AG10" i="54"/>
  <c r="W136" i="56" s="1"/>
  <c r="AE11" i="54"/>
  <c r="W94" i="56" s="1"/>
  <c r="AC12" i="54"/>
  <c r="W53" i="56" s="1"/>
  <c r="AG14" i="54"/>
  <c r="W140" i="56" s="1"/>
  <c r="AE15" i="54"/>
  <c r="W98" i="56" s="1"/>
  <c r="AC16" i="54"/>
  <c r="W57" i="56" s="1"/>
  <c r="AG18" i="54"/>
  <c r="W144" i="56" s="1"/>
  <c r="AE19" i="54"/>
  <c r="W102" i="56" s="1"/>
  <c r="AC20" i="54"/>
  <c r="AG22" i="54"/>
  <c r="AE23" i="54"/>
  <c r="AC24" i="54"/>
  <c r="AG26" i="54"/>
  <c r="AE27" i="54"/>
  <c r="AC28" i="54"/>
  <c r="AG30" i="54"/>
  <c r="AE31" i="54"/>
  <c r="AC32" i="54"/>
  <c r="AG34" i="54"/>
  <c r="AE35" i="54"/>
  <c r="AC36" i="54"/>
  <c r="AG38" i="54"/>
  <c r="AE39" i="54"/>
  <c r="AC40" i="54"/>
  <c r="AG42" i="54"/>
  <c r="AE43" i="54"/>
  <c r="AE17" i="54"/>
  <c r="W100" i="56" s="1"/>
  <c r="AG11" i="54"/>
  <c r="W137" i="56" s="1"/>
  <c r="AE12" i="54"/>
  <c r="W95" i="56" s="1"/>
  <c r="AC13" i="54"/>
  <c r="W54" i="56" s="1"/>
  <c r="AG15" i="54"/>
  <c r="W141" i="56" s="1"/>
  <c r="AE16" i="54"/>
  <c r="W99" i="56" s="1"/>
  <c r="AC17" i="54"/>
  <c r="W58" i="56" s="1"/>
  <c r="AG19" i="54"/>
  <c r="W145" i="56" s="1"/>
  <c r="AE20" i="54"/>
  <c r="AC21" i="54"/>
  <c r="AG23" i="54"/>
  <c r="AE24" i="54"/>
  <c r="AC25" i="54"/>
  <c r="AG27" i="54"/>
  <c r="AE28" i="54"/>
  <c r="AC29" i="54"/>
  <c r="AG31" i="54"/>
  <c r="AE32" i="54"/>
  <c r="AC33" i="54"/>
  <c r="AG35" i="54"/>
  <c r="AE36" i="54"/>
  <c r="AC37" i="54"/>
  <c r="AG39" i="54"/>
  <c r="AE40" i="54"/>
  <c r="AE13" i="54"/>
  <c r="W96" i="56" s="1"/>
  <c r="AE25" i="54"/>
  <c r="AE33" i="54"/>
  <c r="AH43" i="53"/>
  <c r="AH39" i="53"/>
  <c r="AH35" i="53"/>
  <c r="AH31" i="53"/>
  <c r="AH27" i="53"/>
  <c r="AH23" i="53"/>
  <c r="AH19" i="53"/>
  <c r="I187" i="56" s="1"/>
  <c r="AH15" i="53"/>
  <c r="I183" i="56" s="1"/>
  <c r="AH11" i="53"/>
  <c r="I179" i="56" s="1"/>
  <c r="AH32" i="53"/>
  <c r="AH20" i="53"/>
  <c r="AH42" i="53"/>
  <c r="AH38" i="53"/>
  <c r="AH34" i="53"/>
  <c r="AH30" i="53"/>
  <c r="AH26" i="53"/>
  <c r="AH22" i="53"/>
  <c r="AH18" i="53"/>
  <c r="I186" i="56" s="1"/>
  <c r="AH14" i="53"/>
  <c r="I182" i="56" s="1"/>
  <c r="AH10" i="53"/>
  <c r="I178" i="56" s="1"/>
  <c r="AH40" i="53"/>
  <c r="AH36" i="53"/>
  <c r="AH28" i="53"/>
  <c r="AH24" i="53"/>
  <c r="AH41" i="53"/>
  <c r="AH37" i="53"/>
  <c r="AH33" i="53"/>
  <c r="AH29" i="53"/>
  <c r="AH25" i="53"/>
  <c r="AH21" i="53"/>
  <c r="AH17" i="53"/>
  <c r="I185" i="56" s="1"/>
  <c r="AH13" i="53"/>
  <c r="I181" i="56" s="1"/>
  <c r="AH16" i="53"/>
  <c r="I184" i="56" s="1"/>
  <c r="AH12" i="53"/>
  <c r="I180" i="56" s="1"/>
  <c r="AC41" i="53"/>
  <c r="AC37" i="53"/>
  <c r="AC33" i="53"/>
  <c r="AC29" i="53"/>
  <c r="AC25" i="53"/>
  <c r="AC21" i="53"/>
  <c r="AC17" i="53"/>
  <c r="V58" i="56" s="1"/>
  <c r="AC13" i="53"/>
  <c r="V54" i="56" s="1"/>
  <c r="AC40" i="53"/>
  <c r="AC36" i="53"/>
  <c r="AC32" i="53"/>
  <c r="AC28" i="53"/>
  <c r="AC24" i="53"/>
  <c r="AC20" i="53"/>
  <c r="AC16" i="53"/>
  <c r="V57" i="56" s="1"/>
  <c r="AC12" i="53"/>
  <c r="V53" i="56" s="1"/>
  <c r="AC43" i="53"/>
  <c r="AC39" i="53"/>
  <c r="AC35" i="53"/>
  <c r="AC31" i="53"/>
  <c r="AC27" i="53"/>
  <c r="AC23" i="53"/>
  <c r="AC19" i="53"/>
  <c r="V60" i="56" s="1"/>
  <c r="AC15" i="53"/>
  <c r="V56" i="56" s="1"/>
  <c r="AC11" i="53"/>
  <c r="V52" i="56" s="1"/>
  <c r="AC42" i="53"/>
  <c r="AC38" i="53"/>
  <c r="AC34" i="53"/>
  <c r="AC30" i="53"/>
  <c r="AC26" i="53"/>
  <c r="AC22" i="53"/>
  <c r="AC18" i="53"/>
  <c r="V59" i="56" s="1"/>
  <c r="AC14" i="53"/>
  <c r="V55" i="56" s="1"/>
  <c r="AC10" i="53"/>
  <c r="V51" i="56" s="1"/>
  <c r="AE40" i="53"/>
  <c r="AE36" i="53"/>
  <c r="AE32" i="53"/>
  <c r="AE28" i="53"/>
  <c r="AE24" i="53"/>
  <c r="AE20" i="53"/>
  <c r="AE16" i="53"/>
  <c r="V99" i="56" s="1"/>
  <c r="AE12" i="53"/>
  <c r="V95" i="56" s="1"/>
  <c r="AE43" i="53"/>
  <c r="AE39" i="53"/>
  <c r="AE35" i="53"/>
  <c r="AE31" i="53"/>
  <c r="AE27" i="53"/>
  <c r="AE23" i="53"/>
  <c r="AE19" i="53"/>
  <c r="V102" i="56" s="1"/>
  <c r="AE15" i="53"/>
  <c r="V98" i="56" s="1"/>
  <c r="AE11" i="53"/>
  <c r="V94" i="56" s="1"/>
  <c r="AE42" i="53"/>
  <c r="AE38" i="53"/>
  <c r="AE34" i="53"/>
  <c r="AE30" i="53"/>
  <c r="AE26" i="53"/>
  <c r="AE22" i="53"/>
  <c r="AE18" i="53"/>
  <c r="V101" i="56" s="1"/>
  <c r="AE14" i="53"/>
  <c r="V97" i="56" s="1"/>
  <c r="AE10" i="53"/>
  <c r="V93" i="56" s="1"/>
  <c r="AE41" i="53"/>
  <c r="AE37" i="53"/>
  <c r="AE33" i="53"/>
  <c r="AE29" i="53"/>
  <c r="AE25" i="53"/>
  <c r="AE21" i="53"/>
  <c r="AE17" i="53"/>
  <c r="V100" i="56" s="1"/>
  <c r="AE13" i="53"/>
  <c r="V96" i="56" s="1"/>
  <c r="AG43" i="53"/>
  <c r="AG39" i="53"/>
  <c r="AG35" i="53"/>
  <c r="AG31" i="53"/>
  <c r="AG27" i="53"/>
  <c r="AG23" i="53"/>
  <c r="AG19" i="53"/>
  <c r="V145" i="56" s="1"/>
  <c r="AG15" i="53"/>
  <c r="V141" i="56" s="1"/>
  <c r="AG11" i="53"/>
  <c r="V137" i="56" s="1"/>
  <c r="AG42" i="53"/>
  <c r="AG38" i="53"/>
  <c r="AG34" i="53"/>
  <c r="AG30" i="53"/>
  <c r="AG26" i="53"/>
  <c r="AG22" i="53"/>
  <c r="AG18" i="53"/>
  <c r="V144" i="56" s="1"/>
  <c r="AG14" i="53"/>
  <c r="V140" i="56" s="1"/>
  <c r="AG10" i="53"/>
  <c r="V136" i="56" s="1"/>
  <c r="AG41" i="53"/>
  <c r="AG37" i="53"/>
  <c r="AG33" i="53"/>
  <c r="AG29" i="53"/>
  <c r="AG25" i="53"/>
  <c r="AG21" i="53"/>
  <c r="AG17" i="53"/>
  <c r="V143" i="56" s="1"/>
  <c r="AG13" i="53"/>
  <c r="V139" i="56" s="1"/>
  <c r="AG40" i="53"/>
  <c r="AG36" i="53"/>
  <c r="AG32" i="53"/>
  <c r="AG28" i="53"/>
  <c r="AG24" i="53"/>
  <c r="AG20" i="53"/>
  <c r="AG16" i="53"/>
  <c r="V142" i="56" s="1"/>
  <c r="AG12" i="53"/>
  <c r="V138" i="56" s="1"/>
  <c r="I8" i="56"/>
  <c r="AD11" i="53"/>
  <c r="I94" i="56" s="1"/>
  <c r="AD15" i="53"/>
  <c r="I98" i="56" s="1"/>
  <c r="AD19" i="53"/>
  <c r="I102" i="56" s="1"/>
  <c r="AD23" i="53"/>
  <c r="AD27" i="53"/>
  <c r="AD31" i="53"/>
  <c r="AD35" i="53"/>
  <c r="AD39" i="53"/>
  <c r="AD43" i="53"/>
  <c r="I50" i="56"/>
  <c r="AD12" i="53"/>
  <c r="I95" i="56" s="1"/>
  <c r="AD16" i="53"/>
  <c r="I99" i="56" s="1"/>
  <c r="AD20" i="53"/>
  <c r="AD24" i="53"/>
  <c r="AD28" i="53"/>
  <c r="AD32" i="53"/>
  <c r="AD36" i="53"/>
  <c r="AD40" i="53"/>
  <c r="AD13" i="53"/>
  <c r="I96" i="56" s="1"/>
  <c r="AD17" i="53"/>
  <c r="I100" i="56" s="1"/>
  <c r="AD21" i="53"/>
  <c r="AD25" i="53"/>
  <c r="AD29" i="53"/>
  <c r="AD33" i="53"/>
  <c r="AD37" i="53"/>
  <c r="AD41" i="52"/>
  <c r="AD37" i="52"/>
  <c r="AD33" i="52"/>
  <c r="AD29" i="52"/>
  <c r="AD25" i="52"/>
  <c r="AD21" i="52"/>
  <c r="AD17" i="52"/>
  <c r="H100" i="56" s="1"/>
  <c r="AD13" i="52"/>
  <c r="H96" i="56" s="1"/>
  <c r="AD40" i="52"/>
  <c r="AD36" i="52"/>
  <c r="AD32" i="52"/>
  <c r="AD28" i="52"/>
  <c r="AD24" i="52"/>
  <c r="AD20" i="52"/>
  <c r="AD16" i="52"/>
  <c r="H99" i="56" s="1"/>
  <c r="AD12" i="52"/>
  <c r="H95" i="56" s="1"/>
  <c r="AD43" i="52"/>
  <c r="AD39" i="52"/>
  <c r="AD35" i="52"/>
  <c r="AD31" i="52"/>
  <c r="AD27" i="52"/>
  <c r="AD23" i="52"/>
  <c r="AD19" i="52"/>
  <c r="H102" i="56" s="1"/>
  <c r="AD15" i="52"/>
  <c r="H98" i="56" s="1"/>
  <c r="AD11" i="52"/>
  <c r="H94" i="56" s="1"/>
  <c r="AD42" i="52"/>
  <c r="AD38" i="52"/>
  <c r="AD34" i="52"/>
  <c r="AD30" i="52"/>
  <c r="AD26" i="52"/>
  <c r="AD22" i="52"/>
  <c r="AD18" i="52"/>
  <c r="H101" i="56" s="1"/>
  <c r="AD14" i="52"/>
  <c r="H97" i="56" s="1"/>
  <c r="AD10" i="52"/>
  <c r="H93" i="56" s="1"/>
  <c r="AF40" i="52"/>
  <c r="AF36" i="52"/>
  <c r="AF32" i="52"/>
  <c r="AF28" i="52"/>
  <c r="AF24" i="52"/>
  <c r="AF20" i="52"/>
  <c r="AF16" i="52"/>
  <c r="H142" i="56" s="1"/>
  <c r="AF12" i="52"/>
  <c r="H138" i="56" s="1"/>
  <c r="AF43" i="52"/>
  <c r="AF39" i="52"/>
  <c r="AF35" i="52"/>
  <c r="AF31" i="52"/>
  <c r="AF27" i="52"/>
  <c r="AF23" i="52"/>
  <c r="AF19" i="52"/>
  <c r="H145" i="56" s="1"/>
  <c r="AF15" i="52"/>
  <c r="H141" i="56" s="1"/>
  <c r="AF11" i="52"/>
  <c r="H137" i="56" s="1"/>
  <c r="AF42" i="52"/>
  <c r="AF38" i="52"/>
  <c r="AF34" i="52"/>
  <c r="AF30" i="52"/>
  <c r="AF26" i="52"/>
  <c r="AF22" i="52"/>
  <c r="AF18" i="52"/>
  <c r="H144" i="56" s="1"/>
  <c r="AF14" i="52"/>
  <c r="H140" i="56" s="1"/>
  <c r="AF10" i="52"/>
  <c r="H136" i="56" s="1"/>
  <c r="S22" i="45" s="1"/>
  <c r="AF41" i="52"/>
  <c r="AF37" i="52"/>
  <c r="AF33" i="52"/>
  <c r="AF29" i="52"/>
  <c r="AF25" i="52"/>
  <c r="AF21" i="52"/>
  <c r="AF17" i="52"/>
  <c r="H143" i="56" s="1"/>
  <c r="AF13" i="52"/>
  <c r="H139" i="56" s="1"/>
  <c r="AG32" i="52"/>
  <c r="AG28" i="52"/>
  <c r="AG24" i="52"/>
  <c r="AG20" i="52"/>
  <c r="AG43" i="52"/>
  <c r="AG39" i="52"/>
  <c r="AG35" i="52"/>
  <c r="AG31" i="52"/>
  <c r="AG27" i="52"/>
  <c r="AG23" i="52"/>
  <c r="AG19" i="52"/>
  <c r="U145" i="56" s="1"/>
  <c r="AG15" i="52"/>
  <c r="U141" i="56" s="1"/>
  <c r="AG11" i="52"/>
  <c r="U137" i="56" s="1"/>
  <c r="AG16" i="52"/>
  <c r="U142" i="56" s="1"/>
  <c r="AG12" i="52"/>
  <c r="U138" i="56" s="1"/>
  <c r="AG40" i="52"/>
  <c r="AG36" i="52"/>
  <c r="AG42" i="52"/>
  <c r="AG38" i="52"/>
  <c r="AG34" i="52"/>
  <c r="AG30" i="52"/>
  <c r="AG26" i="52"/>
  <c r="AG22" i="52"/>
  <c r="AG18" i="52"/>
  <c r="U144" i="56" s="1"/>
  <c r="AG14" i="52"/>
  <c r="U140" i="56" s="1"/>
  <c r="AG10" i="52"/>
  <c r="U136" i="56" s="1"/>
  <c r="AG41" i="52"/>
  <c r="AG37" i="52"/>
  <c r="AG33" i="52"/>
  <c r="AG29" i="52"/>
  <c r="AG25" i="52"/>
  <c r="AG21" i="52"/>
  <c r="AG17" i="52"/>
  <c r="U143" i="56" s="1"/>
  <c r="AG13" i="52"/>
  <c r="U139" i="56" s="1"/>
  <c r="AH43" i="52"/>
  <c r="AH39" i="52"/>
  <c r="AH35" i="52"/>
  <c r="AH31" i="52"/>
  <c r="AH27" i="52"/>
  <c r="AH23" i="52"/>
  <c r="AH19" i="52"/>
  <c r="H187" i="56" s="1"/>
  <c r="AH15" i="52"/>
  <c r="H183" i="56" s="1"/>
  <c r="AH11" i="52"/>
  <c r="H179" i="56" s="1"/>
  <c r="AH42" i="52"/>
  <c r="AH38" i="52"/>
  <c r="AH34" i="52"/>
  <c r="AH30" i="52"/>
  <c r="AH26" i="52"/>
  <c r="AH22" i="52"/>
  <c r="AH18" i="52"/>
  <c r="H186" i="56" s="1"/>
  <c r="AH14" i="52"/>
  <c r="H182" i="56" s="1"/>
  <c r="AH10" i="52"/>
  <c r="H178" i="56" s="1"/>
  <c r="S24" i="45" s="1"/>
  <c r="AH41" i="52"/>
  <c r="AH37" i="52"/>
  <c r="AH33" i="52"/>
  <c r="AH29" i="52"/>
  <c r="AH25" i="52"/>
  <c r="AH21" i="52"/>
  <c r="AH17" i="52"/>
  <c r="H185" i="56" s="1"/>
  <c r="AH13" i="52"/>
  <c r="H181" i="56" s="1"/>
  <c r="AH40" i="52"/>
  <c r="AH36" i="52"/>
  <c r="AH32" i="52"/>
  <c r="AH28" i="52"/>
  <c r="AH24" i="52"/>
  <c r="AH20" i="52"/>
  <c r="AH16" i="52"/>
  <c r="H184" i="56" s="1"/>
  <c r="AH12" i="52"/>
  <c r="H180" i="56" s="1"/>
  <c r="AE37" i="52"/>
  <c r="AE41" i="52"/>
  <c r="AE10" i="52"/>
  <c r="U93" i="56" s="1"/>
  <c r="AC11" i="52"/>
  <c r="U52" i="56" s="1"/>
  <c r="AE14" i="52"/>
  <c r="U97" i="56" s="1"/>
  <c r="AE18" i="52"/>
  <c r="U101" i="56" s="1"/>
  <c r="AC19" i="52"/>
  <c r="U60" i="56" s="1"/>
  <c r="AE22" i="52"/>
  <c r="AE26" i="52"/>
  <c r="AC27" i="52"/>
  <c r="AE30" i="52"/>
  <c r="AE34" i="52"/>
  <c r="AC35" i="52"/>
  <c r="AE38" i="52"/>
  <c r="AE42" i="52"/>
  <c r="AC43" i="52"/>
  <c r="AE11" i="52"/>
  <c r="U94" i="56" s="1"/>
  <c r="AC12" i="52"/>
  <c r="U53" i="56" s="1"/>
  <c r="AE15" i="52"/>
  <c r="U98" i="56" s="1"/>
  <c r="AC16" i="52"/>
  <c r="U57" i="56" s="1"/>
  <c r="AE19" i="52"/>
  <c r="U102" i="56" s="1"/>
  <c r="AE23" i="52"/>
  <c r="AC24" i="52"/>
  <c r="AE27" i="52"/>
  <c r="AC28" i="52"/>
  <c r="AE31" i="52"/>
  <c r="AC32" i="52"/>
  <c r="AE35" i="52"/>
  <c r="AE39" i="52"/>
  <c r="AC40" i="52"/>
  <c r="AE43" i="52"/>
  <c r="AE13" i="52"/>
  <c r="U96" i="56" s="1"/>
  <c r="AE17" i="52"/>
  <c r="U100" i="56" s="1"/>
  <c r="AE12" i="52"/>
  <c r="U95" i="56" s="1"/>
  <c r="AC13" i="52"/>
  <c r="U54" i="56" s="1"/>
  <c r="AE16" i="52"/>
  <c r="U99" i="56" s="1"/>
  <c r="AC17" i="52"/>
  <c r="U58" i="56" s="1"/>
  <c r="AE20" i="52"/>
  <c r="AC21" i="52"/>
  <c r="AE24" i="52"/>
  <c r="AE28" i="52"/>
  <c r="AC29" i="52"/>
  <c r="AE32" i="52"/>
  <c r="AC33" i="52"/>
  <c r="AE36" i="52"/>
  <c r="AC37" i="52"/>
  <c r="AE40" i="52"/>
  <c r="AE21" i="52"/>
  <c r="AE25" i="52"/>
  <c r="AE29" i="52"/>
  <c r="AD41" i="51"/>
  <c r="AD37" i="51"/>
  <c r="AD33" i="51"/>
  <c r="AD29" i="51"/>
  <c r="AD25" i="51"/>
  <c r="AD21" i="51"/>
  <c r="AD17" i="51"/>
  <c r="G100" i="56" s="1"/>
  <c r="AD13" i="51"/>
  <c r="G96" i="56" s="1"/>
  <c r="AD14" i="51"/>
  <c r="G97" i="56" s="1"/>
  <c r="AD18" i="51"/>
  <c r="G101" i="56" s="1"/>
  <c r="AD40" i="51"/>
  <c r="AD36" i="51"/>
  <c r="AD32" i="51"/>
  <c r="AD28" i="51"/>
  <c r="AD24" i="51"/>
  <c r="AD20" i="51"/>
  <c r="AD16" i="51"/>
  <c r="G99" i="56" s="1"/>
  <c r="AD12" i="51"/>
  <c r="G95" i="56" s="1"/>
  <c r="AD30" i="51"/>
  <c r="AD26" i="51"/>
  <c r="AD22" i="51"/>
  <c r="AD43" i="51"/>
  <c r="AD39" i="51"/>
  <c r="AD35" i="51"/>
  <c r="AD31" i="51"/>
  <c r="AD27" i="51"/>
  <c r="AD23" i="51"/>
  <c r="AD19" i="51"/>
  <c r="G102" i="56" s="1"/>
  <c r="AD15" i="51"/>
  <c r="G98" i="56" s="1"/>
  <c r="AD11" i="51"/>
  <c r="G94" i="56" s="1"/>
  <c r="AD42" i="51"/>
  <c r="AD34" i="51"/>
  <c r="AD10" i="51"/>
  <c r="G93" i="56" s="1"/>
  <c r="AD38" i="51"/>
  <c r="AG43" i="51"/>
  <c r="AG39" i="51"/>
  <c r="AG35" i="51"/>
  <c r="AG31" i="51"/>
  <c r="AG27" i="51"/>
  <c r="AG23" i="51"/>
  <c r="AG19" i="51"/>
  <c r="T145" i="56" s="1"/>
  <c r="AG15" i="51"/>
  <c r="T141" i="56" s="1"/>
  <c r="AG11" i="51"/>
  <c r="T137" i="56" s="1"/>
  <c r="AG42" i="51"/>
  <c r="AG38" i="51"/>
  <c r="AG34" i="51"/>
  <c r="AG30" i="51"/>
  <c r="AG26" i="51"/>
  <c r="AG22" i="51"/>
  <c r="AG18" i="51"/>
  <c r="T144" i="56" s="1"/>
  <c r="AG14" i="51"/>
  <c r="T140" i="56" s="1"/>
  <c r="AG10" i="51"/>
  <c r="T136" i="56" s="1"/>
  <c r="AG41" i="51"/>
  <c r="AG37" i="51"/>
  <c r="AG33" i="51"/>
  <c r="AG29" i="51"/>
  <c r="AG25" i="51"/>
  <c r="AG21" i="51"/>
  <c r="AG17" i="51"/>
  <c r="T143" i="56" s="1"/>
  <c r="AG13" i="51"/>
  <c r="T139" i="56" s="1"/>
  <c r="AG40" i="51"/>
  <c r="AG36" i="51"/>
  <c r="AG32" i="51"/>
  <c r="AG28" i="51"/>
  <c r="AG24" i="51"/>
  <c r="AG20" i="51"/>
  <c r="AG16" i="51"/>
  <c r="T142" i="56" s="1"/>
  <c r="AG12" i="51"/>
  <c r="T138" i="56" s="1"/>
  <c r="AH43" i="51"/>
  <c r="AH39" i="51"/>
  <c r="AH35" i="51"/>
  <c r="AH31" i="51"/>
  <c r="AH27" i="51"/>
  <c r="AH23" i="51"/>
  <c r="AH19" i="51"/>
  <c r="G187" i="56" s="1"/>
  <c r="AH15" i="51"/>
  <c r="G183" i="56" s="1"/>
  <c r="AH11" i="51"/>
  <c r="G179" i="56" s="1"/>
  <c r="AH12" i="51"/>
  <c r="G180" i="56" s="1"/>
  <c r="AH16" i="51"/>
  <c r="G184" i="56" s="1"/>
  <c r="AH42" i="51"/>
  <c r="AH38" i="51"/>
  <c r="AH34" i="51"/>
  <c r="AH30" i="51"/>
  <c r="AH26" i="51"/>
  <c r="AH22" i="51"/>
  <c r="AH18" i="51"/>
  <c r="G186" i="56" s="1"/>
  <c r="AH14" i="51"/>
  <c r="G182" i="56" s="1"/>
  <c r="AH10" i="51"/>
  <c r="G178" i="56" s="1"/>
  <c r="AH40" i="51"/>
  <c r="AH28" i="51"/>
  <c r="AH24" i="51"/>
  <c r="AH20" i="51"/>
  <c r="AH41" i="51"/>
  <c r="AH37" i="51"/>
  <c r="AH33" i="51"/>
  <c r="AH29" i="51"/>
  <c r="AH25" i="51"/>
  <c r="AH21" i="51"/>
  <c r="AH17" i="51"/>
  <c r="G185" i="56" s="1"/>
  <c r="AH13" i="51"/>
  <c r="G181" i="56" s="1"/>
  <c r="AH36" i="51"/>
  <c r="AH32" i="51"/>
  <c r="AE21" i="51"/>
  <c r="AF29" i="51"/>
  <c r="AC11" i="51"/>
  <c r="T52" i="56" s="1"/>
  <c r="AC15" i="51"/>
  <c r="T56" i="56" s="1"/>
  <c r="AC19" i="51"/>
  <c r="T60" i="56" s="1"/>
  <c r="AC23" i="51"/>
  <c r="AC27" i="51"/>
  <c r="AC31" i="51"/>
  <c r="AC35" i="51"/>
  <c r="AE38" i="51"/>
  <c r="AC39" i="51"/>
  <c r="AC43" i="51"/>
  <c r="AF33" i="51"/>
  <c r="G8" i="56"/>
  <c r="AF10" i="51"/>
  <c r="G136" i="56" s="1"/>
  <c r="AF14" i="51"/>
  <c r="G140" i="56" s="1"/>
  <c r="AF18" i="51"/>
  <c r="G144" i="56" s="1"/>
  <c r="AF22" i="51"/>
  <c r="AF26" i="51"/>
  <c r="AF30" i="51"/>
  <c r="AF34" i="51"/>
  <c r="AF38" i="51"/>
  <c r="AF42" i="51"/>
  <c r="AF21" i="51"/>
  <c r="AF25" i="51"/>
  <c r="AF37" i="51"/>
  <c r="AF41" i="51"/>
  <c r="AE11" i="51"/>
  <c r="T94" i="56" s="1"/>
  <c r="AC12" i="51"/>
  <c r="T53" i="56" s="1"/>
  <c r="AC16" i="51"/>
  <c r="T57" i="56" s="1"/>
  <c r="AC20" i="51"/>
  <c r="AC24" i="51"/>
  <c r="AE27" i="51"/>
  <c r="AC28" i="51"/>
  <c r="AC32" i="51"/>
  <c r="AC36" i="51"/>
  <c r="AC40" i="51"/>
  <c r="AE43" i="51"/>
  <c r="AF11" i="51"/>
  <c r="G137" i="56" s="1"/>
  <c r="AF15" i="51"/>
  <c r="G141" i="56" s="1"/>
  <c r="AF19" i="51"/>
  <c r="G145" i="56" s="1"/>
  <c r="AF23" i="51"/>
  <c r="AF27" i="51"/>
  <c r="AF31" i="51"/>
  <c r="AF35" i="51"/>
  <c r="AF39" i="51"/>
  <c r="AF43" i="51"/>
  <c r="AC13" i="51"/>
  <c r="T54" i="56" s="1"/>
  <c r="AC17" i="51"/>
  <c r="T58" i="56" s="1"/>
  <c r="AC21" i="51"/>
  <c r="AE24" i="51"/>
  <c r="AC25" i="51"/>
  <c r="AC29" i="51"/>
  <c r="AC33" i="51"/>
  <c r="AC37" i="51"/>
  <c r="AF13" i="51"/>
  <c r="G139" i="56" s="1"/>
  <c r="AF17" i="51"/>
  <c r="G143" i="56" s="1"/>
  <c r="AF12" i="51"/>
  <c r="G138" i="56" s="1"/>
  <c r="AF16" i="51"/>
  <c r="G142" i="56" s="1"/>
  <c r="AF20" i="51"/>
  <c r="AF24" i="51"/>
  <c r="AF28" i="51"/>
  <c r="AF32" i="51"/>
  <c r="AF36" i="51"/>
  <c r="AD41" i="50"/>
  <c r="AD37" i="50"/>
  <c r="AD33" i="50"/>
  <c r="AD29" i="50"/>
  <c r="AD25" i="50"/>
  <c r="AD21" i="50"/>
  <c r="AD17" i="50"/>
  <c r="F100" i="56" s="1"/>
  <c r="AD13" i="50"/>
  <c r="F96" i="56" s="1"/>
  <c r="AD40" i="50"/>
  <c r="AD36" i="50"/>
  <c r="AD32" i="50"/>
  <c r="AD28" i="50"/>
  <c r="AD24" i="50"/>
  <c r="AD20" i="50"/>
  <c r="AD16" i="50"/>
  <c r="F99" i="56" s="1"/>
  <c r="AD12" i="50"/>
  <c r="F95" i="56" s="1"/>
  <c r="AD43" i="50"/>
  <c r="AD39" i="50"/>
  <c r="AD35" i="50"/>
  <c r="AD31" i="50"/>
  <c r="AD27" i="50"/>
  <c r="AD23" i="50"/>
  <c r="AD19" i="50"/>
  <c r="F102" i="56" s="1"/>
  <c r="AD15" i="50"/>
  <c r="F98" i="56" s="1"/>
  <c r="AD11" i="50"/>
  <c r="F94" i="56" s="1"/>
  <c r="AD42" i="50"/>
  <c r="AD38" i="50"/>
  <c r="AD34" i="50"/>
  <c r="AD30" i="50"/>
  <c r="AD26" i="50"/>
  <c r="AD22" i="50"/>
  <c r="AD18" i="50"/>
  <c r="F101" i="56" s="1"/>
  <c r="AD14" i="50"/>
  <c r="F97" i="56" s="1"/>
  <c r="AD10" i="50"/>
  <c r="F93" i="56" s="1"/>
  <c r="AF40" i="50"/>
  <c r="AF36" i="50"/>
  <c r="AF32" i="50"/>
  <c r="AF28" i="50"/>
  <c r="AF24" i="50"/>
  <c r="AF20" i="50"/>
  <c r="AF16" i="50"/>
  <c r="F142" i="56" s="1"/>
  <c r="AF12" i="50"/>
  <c r="F138" i="56" s="1"/>
  <c r="AF43" i="50"/>
  <c r="AF39" i="50"/>
  <c r="AF35" i="50"/>
  <c r="AF31" i="50"/>
  <c r="AF27" i="50"/>
  <c r="AF23" i="50"/>
  <c r="AF19" i="50"/>
  <c r="F145" i="56" s="1"/>
  <c r="AF15" i="50"/>
  <c r="F141" i="56" s="1"/>
  <c r="AF11" i="50"/>
  <c r="F137" i="56" s="1"/>
  <c r="AF42" i="50"/>
  <c r="AF38" i="50"/>
  <c r="AF34" i="50"/>
  <c r="AF30" i="50"/>
  <c r="AF26" i="50"/>
  <c r="AF22" i="50"/>
  <c r="AF18" i="50"/>
  <c r="F144" i="56" s="1"/>
  <c r="AF14" i="50"/>
  <c r="F140" i="56" s="1"/>
  <c r="AF10" i="50"/>
  <c r="F136" i="56" s="1"/>
  <c r="AF41" i="50"/>
  <c r="AF37" i="50"/>
  <c r="AF33" i="50"/>
  <c r="AF29" i="50"/>
  <c r="AF25" i="50"/>
  <c r="AF21" i="50"/>
  <c r="AF17" i="50"/>
  <c r="F143" i="56" s="1"/>
  <c r="AF13" i="50"/>
  <c r="F139" i="56" s="1"/>
  <c r="AH43" i="50"/>
  <c r="AH39" i="50"/>
  <c r="AH35" i="50"/>
  <c r="AH31" i="50"/>
  <c r="AH27" i="50"/>
  <c r="AH23" i="50"/>
  <c r="AH19" i="50"/>
  <c r="F187" i="56" s="1"/>
  <c r="AH15" i="50"/>
  <c r="F183" i="56" s="1"/>
  <c r="AH11" i="50"/>
  <c r="F179" i="56" s="1"/>
  <c r="AH42" i="50"/>
  <c r="AH38" i="50"/>
  <c r="AH34" i="50"/>
  <c r="AH30" i="50"/>
  <c r="AH26" i="50"/>
  <c r="AH22" i="50"/>
  <c r="AH18" i="50"/>
  <c r="F186" i="56" s="1"/>
  <c r="AH14" i="50"/>
  <c r="F182" i="56" s="1"/>
  <c r="AH10" i="50"/>
  <c r="F178" i="56" s="1"/>
  <c r="AH41" i="50"/>
  <c r="AH37" i="50"/>
  <c r="AH33" i="50"/>
  <c r="AH29" i="50"/>
  <c r="AH25" i="50"/>
  <c r="AH21" i="50"/>
  <c r="AH17" i="50"/>
  <c r="F185" i="56" s="1"/>
  <c r="AH13" i="50"/>
  <c r="F181" i="56" s="1"/>
  <c r="AH40" i="50"/>
  <c r="AH36" i="50"/>
  <c r="AH32" i="50"/>
  <c r="AH28" i="50"/>
  <c r="AH24" i="50"/>
  <c r="AH20" i="50"/>
  <c r="AH16" i="50"/>
  <c r="F184" i="56" s="1"/>
  <c r="AH12" i="50"/>
  <c r="F180" i="56" s="1"/>
  <c r="F52" i="56"/>
  <c r="F56" i="56"/>
  <c r="F60" i="56"/>
  <c r="AE29" i="50"/>
  <c r="AC11" i="50"/>
  <c r="S52" i="56" s="1"/>
  <c r="AG13" i="50"/>
  <c r="S139" i="56" s="1"/>
  <c r="AC15" i="50"/>
  <c r="S56" i="56" s="1"/>
  <c r="AG17" i="50"/>
  <c r="S143" i="56" s="1"/>
  <c r="AC19" i="50"/>
  <c r="S60" i="56" s="1"/>
  <c r="AG21" i="50"/>
  <c r="AC23" i="50"/>
  <c r="AG25" i="50"/>
  <c r="AC27" i="50"/>
  <c r="AG29" i="50"/>
  <c r="AE30" i="50"/>
  <c r="AC31" i="50"/>
  <c r="AG33" i="50"/>
  <c r="AE34" i="50"/>
  <c r="AC35" i="50"/>
  <c r="AG37" i="50"/>
  <c r="AC39" i="50"/>
  <c r="AG41" i="50"/>
  <c r="AC43" i="50"/>
  <c r="AE41" i="50"/>
  <c r="F8" i="56"/>
  <c r="AG10" i="50"/>
  <c r="S136" i="56" s="1"/>
  <c r="AE11" i="50"/>
  <c r="S94" i="56" s="1"/>
  <c r="AC12" i="50"/>
  <c r="S53" i="56" s="1"/>
  <c r="AG14" i="50"/>
  <c r="S140" i="56" s="1"/>
  <c r="AE15" i="50"/>
  <c r="S98" i="56" s="1"/>
  <c r="AC16" i="50"/>
  <c r="S57" i="56" s="1"/>
  <c r="AG18" i="50"/>
  <c r="S144" i="56" s="1"/>
  <c r="AC20" i="50"/>
  <c r="AG22" i="50"/>
  <c r="AC24" i="50"/>
  <c r="AG26" i="50"/>
  <c r="AC28" i="50"/>
  <c r="AG30" i="50"/>
  <c r="AC32" i="50"/>
  <c r="AG34" i="50"/>
  <c r="AC36" i="50"/>
  <c r="AG38" i="50"/>
  <c r="AC40" i="50"/>
  <c r="AG42" i="50"/>
  <c r="AE43" i="50"/>
  <c r="F50" i="56"/>
  <c r="AG11" i="50"/>
  <c r="S137" i="56" s="1"/>
  <c r="AC13" i="50"/>
  <c r="S54" i="56" s="1"/>
  <c r="AG15" i="50"/>
  <c r="S141" i="56" s="1"/>
  <c r="AC17" i="50"/>
  <c r="S58" i="56" s="1"/>
  <c r="AG19" i="50"/>
  <c r="S145" i="56" s="1"/>
  <c r="AC21" i="50"/>
  <c r="AG23" i="50"/>
  <c r="AE24" i="50"/>
  <c r="AC25" i="50"/>
  <c r="AG27" i="50"/>
  <c r="AE28" i="50"/>
  <c r="AC29" i="50"/>
  <c r="AG31" i="50"/>
  <c r="AC33" i="50"/>
  <c r="AG35" i="50"/>
  <c r="AC37" i="50"/>
  <c r="AG39" i="50"/>
  <c r="F51" i="56"/>
  <c r="F55" i="56"/>
  <c r="F59" i="56"/>
  <c r="AD41" i="49"/>
  <c r="AD37" i="49"/>
  <c r="AD33" i="49"/>
  <c r="AD29" i="49"/>
  <c r="AD25" i="49"/>
  <c r="AD21" i="49"/>
  <c r="AD17" i="49"/>
  <c r="E100" i="56" s="1"/>
  <c r="AD13" i="49"/>
  <c r="E96" i="56" s="1"/>
  <c r="AD38" i="49"/>
  <c r="AD22" i="49"/>
  <c r="AD40" i="49"/>
  <c r="AD36" i="49"/>
  <c r="AD32" i="49"/>
  <c r="AD28" i="49"/>
  <c r="AD24" i="49"/>
  <c r="AD20" i="49"/>
  <c r="AD16" i="49"/>
  <c r="E99" i="56" s="1"/>
  <c r="AD12" i="49"/>
  <c r="E95" i="56" s="1"/>
  <c r="AD30" i="49"/>
  <c r="AD18" i="49"/>
  <c r="E101" i="56" s="1"/>
  <c r="AD14" i="49"/>
  <c r="E97" i="56" s="1"/>
  <c r="AD10" i="49"/>
  <c r="E93" i="56" s="1"/>
  <c r="AD43" i="49"/>
  <c r="AD39" i="49"/>
  <c r="AD35" i="49"/>
  <c r="AD31" i="49"/>
  <c r="AD27" i="49"/>
  <c r="AD23" i="49"/>
  <c r="AD19" i="49"/>
  <c r="E102" i="56" s="1"/>
  <c r="AD15" i="49"/>
  <c r="E98" i="56" s="1"/>
  <c r="AD11" i="49"/>
  <c r="E94" i="56" s="1"/>
  <c r="AD42" i="49"/>
  <c r="AD26" i="49"/>
  <c r="AD34" i="49"/>
  <c r="AG43" i="49"/>
  <c r="AG39" i="49"/>
  <c r="AG35" i="49"/>
  <c r="AG31" i="49"/>
  <c r="AG27" i="49"/>
  <c r="AG23" i="49"/>
  <c r="AG19" i="49"/>
  <c r="R145" i="56" s="1"/>
  <c r="AG15" i="49"/>
  <c r="R141" i="56" s="1"/>
  <c r="AG11" i="49"/>
  <c r="R137" i="56" s="1"/>
  <c r="AG42" i="49"/>
  <c r="AG38" i="49"/>
  <c r="AG34" i="49"/>
  <c r="AG30" i="49"/>
  <c r="AG26" i="49"/>
  <c r="AG22" i="49"/>
  <c r="AG18" i="49"/>
  <c r="R144" i="56" s="1"/>
  <c r="AG14" i="49"/>
  <c r="R140" i="56" s="1"/>
  <c r="AG10" i="49"/>
  <c r="R136" i="56" s="1"/>
  <c r="AG41" i="49"/>
  <c r="AG37" i="49"/>
  <c r="AG33" i="49"/>
  <c r="AG29" i="49"/>
  <c r="AG25" i="49"/>
  <c r="AG21" i="49"/>
  <c r="AG17" i="49"/>
  <c r="R143" i="56" s="1"/>
  <c r="AG13" i="49"/>
  <c r="R139" i="56" s="1"/>
  <c r="AG40" i="49"/>
  <c r="AG36" i="49"/>
  <c r="AG32" i="49"/>
  <c r="AG28" i="49"/>
  <c r="AG24" i="49"/>
  <c r="AG20" i="49"/>
  <c r="AG16" i="49"/>
  <c r="R142" i="56" s="1"/>
  <c r="AG12" i="49"/>
  <c r="R138" i="56" s="1"/>
  <c r="AH43" i="49"/>
  <c r="AH39" i="49"/>
  <c r="AH35" i="49"/>
  <c r="AH31" i="49"/>
  <c r="AH27" i="49"/>
  <c r="AH23" i="49"/>
  <c r="AH19" i="49"/>
  <c r="E187" i="56" s="1"/>
  <c r="AH15" i="49"/>
  <c r="E183" i="56" s="1"/>
  <c r="AH11" i="49"/>
  <c r="E179" i="56" s="1"/>
  <c r="AH40" i="49"/>
  <c r="AH36" i="49"/>
  <c r="AH28" i="49"/>
  <c r="AH42" i="49"/>
  <c r="AH38" i="49"/>
  <c r="AH34" i="49"/>
  <c r="AH30" i="49"/>
  <c r="AH26" i="49"/>
  <c r="AH22" i="49"/>
  <c r="AH18" i="49"/>
  <c r="E186" i="56" s="1"/>
  <c r="AH14" i="49"/>
  <c r="E182" i="56" s="1"/>
  <c r="AH10" i="49"/>
  <c r="E178" i="56" s="1"/>
  <c r="AH20" i="49"/>
  <c r="AH16" i="49"/>
  <c r="E184" i="56" s="1"/>
  <c r="AH12" i="49"/>
  <c r="E180" i="56" s="1"/>
  <c r="AH41" i="49"/>
  <c r="AH37" i="49"/>
  <c r="AH33" i="49"/>
  <c r="AH29" i="49"/>
  <c r="AH25" i="49"/>
  <c r="AH21" i="49"/>
  <c r="AH17" i="49"/>
  <c r="E185" i="56" s="1"/>
  <c r="AH13" i="49"/>
  <c r="E181" i="56" s="1"/>
  <c r="AH24" i="49"/>
  <c r="AH32" i="49"/>
  <c r="AC10" i="49"/>
  <c r="R51" i="56" s="1"/>
  <c r="AE13" i="49"/>
  <c r="R96" i="56" s="1"/>
  <c r="AC14" i="49"/>
  <c r="R55" i="56" s="1"/>
  <c r="AE17" i="49"/>
  <c r="R100" i="56" s="1"/>
  <c r="AC18" i="49"/>
  <c r="R59" i="56" s="1"/>
  <c r="AE21" i="49"/>
  <c r="AC22" i="49"/>
  <c r="AE25" i="49"/>
  <c r="AC26" i="49"/>
  <c r="AE29" i="49"/>
  <c r="AC30" i="49"/>
  <c r="AE33" i="49"/>
  <c r="AC34" i="49"/>
  <c r="AE37" i="49"/>
  <c r="AC38" i="49"/>
  <c r="AE41" i="49"/>
  <c r="AC42" i="49"/>
  <c r="AE10" i="49"/>
  <c r="R93" i="56" s="1"/>
  <c r="AC11" i="49"/>
  <c r="R52" i="56" s="1"/>
  <c r="AE14" i="49"/>
  <c r="R97" i="56" s="1"/>
  <c r="AC15" i="49"/>
  <c r="R56" i="56" s="1"/>
  <c r="AE18" i="49"/>
  <c r="R101" i="56" s="1"/>
  <c r="AC19" i="49"/>
  <c r="R60" i="56" s="1"/>
  <c r="AE22" i="49"/>
  <c r="AC23" i="49"/>
  <c r="AE26" i="49"/>
  <c r="AC27" i="49"/>
  <c r="AE30" i="49"/>
  <c r="AC31" i="49"/>
  <c r="AE34" i="49"/>
  <c r="AC35" i="49"/>
  <c r="AE38" i="49"/>
  <c r="AC39" i="49"/>
  <c r="AE42" i="49"/>
  <c r="AC43" i="49"/>
  <c r="AF13" i="49"/>
  <c r="E139" i="56" s="1"/>
  <c r="AF17" i="49"/>
  <c r="E143" i="56" s="1"/>
  <c r="AF21" i="49"/>
  <c r="AF29" i="49"/>
  <c r="E8" i="56"/>
  <c r="AF10" i="49"/>
  <c r="E136" i="56" s="1"/>
  <c r="AF14" i="49"/>
  <c r="E140" i="56" s="1"/>
  <c r="AF18" i="49"/>
  <c r="E144" i="56" s="1"/>
  <c r="AF22" i="49"/>
  <c r="AF26" i="49"/>
  <c r="AF30" i="49"/>
  <c r="AF34" i="49"/>
  <c r="AF38" i="49"/>
  <c r="AF42" i="49"/>
  <c r="AF41" i="49"/>
  <c r="AE11" i="49"/>
  <c r="R94" i="56" s="1"/>
  <c r="AC12" i="49"/>
  <c r="R53" i="56" s="1"/>
  <c r="AE15" i="49"/>
  <c r="R98" i="56" s="1"/>
  <c r="AC16" i="49"/>
  <c r="R57" i="56" s="1"/>
  <c r="AE19" i="49"/>
  <c r="R102" i="56" s="1"/>
  <c r="AC20" i="49"/>
  <c r="AE23" i="49"/>
  <c r="AC24" i="49"/>
  <c r="AE27" i="49"/>
  <c r="AC28" i="49"/>
  <c r="AE31" i="49"/>
  <c r="AC32" i="49"/>
  <c r="AE35" i="49"/>
  <c r="AC36" i="49"/>
  <c r="AE39" i="49"/>
  <c r="AC40" i="49"/>
  <c r="AE43" i="49"/>
  <c r="AF25" i="49"/>
  <c r="AF11" i="49"/>
  <c r="E137" i="56" s="1"/>
  <c r="AF15" i="49"/>
  <c r="E141" i="56" s="1"/>
  <c r="AF19" i="49"/>
  <c r="E145" i="56" s="1"/>
  <c r="AF23" i="49"/>
  <c r="AF27" i="49"/>
  <c r="AF31" i="49"/>
  <c r="AF35" i="49"/>
  <c r="AF39" i="49"/>
  <c r="AF43" i="49"/>
  <c r="AF37" i="49"/>
  <c r="AE12" i="49"/>
  <c r="R95" i="56" s="1"/>
  <c r="AC13" i="49"/>
  <c r="R54" i="56" s="1"/>
  <c r="AE16" i="49"/>
  <c r="R99" i="56" s="1"/>
  <c r="AC17" i="49"/>
  <c r="R58" i="56" s="1"/>
  <c r="AE20" i="49"/>
  <c r="AC21" i="49"/>
  <c r="AE24" i="49"/>
  <c r="AC25" i="49"/>
  <c r="AE28" i="49"/>
  <c r="AC29" i="49"/>
  <c r="AE32" i="49"/>
  <c r="AC33" i="49"/>
  <c r="AE36" i="49"/>
  <c r="AC37" i="49"/>
  <c r="AF33" i="49"/>
  <c r="AF12" i="49"/>
  <c r="E138" i="56" s="1"/>
  <c r="AF16" i="49"/>
  <c r="E142" i="56" s="1"/>
  <c r="AF20" i="49"/>
  <c r="AF24" i="49"/>
  <c r="AF28" i="49"/>
  <c r="AF32" i="49"/>
  <c r="AF36" i="49"/>
  <c r="AH43" i="48"/>
  <c r="AH39" i="48"/>
  <c r="AH35" i="48"/>
  <c r="AH31" i="48"/>
  <c r="AH27" i="48"/>
  <c r="AH23" i="48"/>
  <c r="AH19" i="48"/>
  <c r="D187" i="56" s="1"/>
  <c r="AH15" i="48"/>
  <c r="D183" i="56" s="1"/>
  <c r="AH11" i="48"/>
  <c r="D179" i="56" s="1"/>
  <c r="AH42" i="48"/>
  <c r="AH38" i="48"/>
  <c r="AH34" i="48"/>
  <c r="AH30" i="48"/>
  <c r="AH26" i="48"/>
  <c r="AH22" i="48"/>
  <c r="AH18" i="48"/>
  <c r="D186" i="56" s="1"/>
  <c r="AH14" i="48"/>
  <c r="D182" i="56" s="1"/>
  <c r="AH10" i="48"/>
  <c r="D178" i="56" s="1"/>
  <c r="AH41" i="48"/>
  <c r="AH37" i="48"/>
  <c r="AH33" i="48"/>
  <c r="AH29" i="48"/>
  <c r="AH25" i="48"/>
  <c r="AH21" i="48"/>
  <c r="AH17" i="48"/>
  <c r="D185" i="56" s="1"/>
  <c r="AH13" i="48"/>
  <c r="D181" i="56" s="1"/>
  <c r="AH40" i="48"/>
  <c r="AH36" i="48"/>
  <c r="AH32" i="48"/>
  <c r="AH28" i="48"/>
  <c r="AH24" i="48"/>
  <c r="AH20" i="48"/>
  <c r="AH16" i="48"/>
  <c r="D184" i="56" s="1"/>
  <c r="AH12" i="48"/>
  <c r="D180" i="56" s="1"/>
  <c r="AD41" i="48"/>
  <c r="AD37" i="48"/>
  <c r="AD33" i="48"/>
  <c r="AD29" i="48"/>
  <c r="AD25" i="48"/>
  <c r="AD21" i="48"/>
  <c r="AD17" i="48"/>
  <c r="D100" i="56" s="1"/>
  <c r="AD13" i="48"/>
  <c r="D96" i="56" s="1"/>
  <c r="AD40" i="48"/>
  <c r="AD36" i="48"/>
  <c r="AD32" i="48"/>
  <c r="AD28" i="48"/>
  <c r="AD24" i="48"/>
  <c r="AD20" i="48"/>
  <c r="AD16" i="48"/>
  <c r="D99" i="56" s="1"/>
  <c r="AD12" i="48"/>
  <c r="D95" i="56" s="1"/>
  <c r="AD43" i="48"/>
  <c r="AD39" i="48"/>
  <c r="AD35" i="48"/>
  <c r="AD31" i="48"/>
  <c r="AD27" i="48"/>
  <c r="AD23" i="48"/>
  <c r="AD19" i="48"/>
  <c r="D102" i="56" s="1"/>
  <c r="AD15" i="48"/>
  <c r="D98" i="56" s="1"/>
  <c r="AD11" i="48"/>
  <c r="D94" i="56" s="1"/>
  <c r="AD42" i="48"/>
  <c r="AD38" i="48"/>
  <c r="AD34" i="48"/>
  <c r="AD30" i="48"/>
  <c r="AD26" i="48"/>
  <c r="AD22" i="48"/>
  <c r="AD18" i="48"/>
  <c r="D101" i="56" s="1"/>
  <c r="AD14" i="48"/>
  <c r="D97" i="56" s="1"/>
  <c r="AD10" i="48"/>
  <c r="D93" i="56" s="1"/>
  <c r="AF40" i="48"/>
  <c r="AF36" i="48"/>
  <c r="AF32" i="48"/>
  <c r="AF28" i="48"/>
  <c r="AF24" i="48"/>
  <c r="AF20" i="48"/>
  <c r="AF16" i="48"/>
  <c r="D142" i="56" s="1"/>
  <c r="AF12" i="48"/>
  <c r="D138" i="56" s="1"/>
  <c r="AF43" i="48"/>
  <c r="AF39" i="48"/>
  <c r="AF35" i="48"/>
  <c r="AF31" i="48"/>
  <c r="AF27" i="48"/>
  <c r="AF23" i="48"/>
  <c r="AF19" i="48"/>
  <c r="D145" i="56" s="1"/>
  <c r="AF15" i="48"/>
  <c r="D141" i="56" s="1"/>
  <c r="AF11" i="48"/>
  <c r="D137" i="56" s="1"/>
  <c r="AF42" i="48"/>
  <c r="AF38" i="48"/>
  <c r="AF34" i="48"/>
  <c r="AF30" i="48"/>
  <c r="AF26" i="48"/>
  <c r="AF22" i="48"/>
  <c r="AF18" i="48"/>
  <c r="D144" i="56" s="1"/>
  <c r="AF14" i="48"/>
  <c r="D140" i="56" s="1"/>
  <c r="AF10" i="48"/>
  <c r="D136" i="56" s="1"/>
  <c r="AF41" i="48"/>
  <c r="AF37" i="48"/>
  <c r="AF33" i="48"/>
  <c r="AF29" i="48"/>
  <c r="AF25" i="48"/>
  <c r="AF21" i="48"/>
  <c r="AF17" i="48"/>
  <c r="D143" i="56" s="1"/>
  <c r="AF13" i="48"/>
  <c r="D139" i="56" s="1"/>
  <c r="AE21" i="48"/>
  <c r="AE37" i="48"/>
  <c r="D52" i="56"/>
  <c r="AE17" i="48"/>
  <c r="Q100" i="56" s="1"/>
  <c r="AE25" i="48"/>
  <c r="AE10" i="48"/>
  <c r="Q93" i="56" s="1"/>
  <c r="AC11" i="48"/>
  <c r="Q52" i="56" s="1"/>
  <c r="AG13" i="48"/>
  <c r="Q139" i="56" s="1"/>
  <c r="AE14" i="48"/>
  <c r="Q97" i="56" s="1"/>
  <c r="AC15" i="48"/>
  <c r="Q56" i="56" s="1"/>
  <c r="AG17" i="48"/>
  <c r="Q143" i="56" s="1"/>
  <c r="AE18" i="48"/>
  <c r="Q101" i="56" s="1"/>
  <c r="AC19" i="48"/>
  <c r="Q60" i="56" s="1"/>
  <c r="AG21" i="48"/>
  <c r="AE22" i="48"/>
  <c r="AC23" i="48"/>
  <c r="AG25" i="48"/>
  <c r="AE26" i="48"/>
  <c r="AC27" i="48"/>
  <c r="AG29" i="48"/>
  <c r="AE30" i="48"/>
  <c r="AC31" i="48"/>
  <c r="AG33" i="48"/>
  <c r="AE34" i="48"/>
  <c r="AC35" i="48"/>
  <c r="AG37" i="48"/>
  <c r="AE38" i="48"/>
  <c r="AC39" i="48"/>
  <c r="AG41" i="48"/>
  <c r="AE42" i="48"/>
  <c r="AC43" i="48"/>
  <c r="D8" i="56"/>
  <c r="AE29" i="48"/>
  <c r="AG10" i="48"/>
  <c r="Q136" i="56" s="1"/>
  <c r="AE11" i="48"/>
  <c r="Q94" i="56" s="1"/>
  <c r="AC12" i="48"/>
  <c r="Q53" i="56" s="1"/>
  <c r="AG14" i="48"/>
  <c r="Q140" i="56" s="1"/>
  <c r="AE15" i="48"/>
  <c r="Q98" i="56" s="1"/>
  <c r="AC16" i="48"/>
  <c r="Q57" i="56" s="1"/>
  <c r="AG18" i="48"/>
  <c r="Q144" i="56" s="1"/>
  <c r="AE19" i="48"/>
  <c r="Q102" i="56" s="1"/>
  <c r="AC20" i="48"/>
  <c r="AG22" i="48"/>
  <c r="AE23" i="48"/>
  <c r="AC24" i="48"/>
  <c r="AG26" i="48"/>
  <c r="AE27" i="48"/>
  <c r="AC28" i="48"/>
  <c r="AG30" i="48"/>
  <c r="AE31" i="48"/>
  <c r="AC32" i="48"/>
  <c r="AG34" i="48"/>
  <c r="AE35" i="48"/>
  <c r="AC36" i="48"/>
  <c r="AG38" i="48"/>
  <c r="AE39" i="48"/>
  <c r="AC40" i="48"/>
  <c r="AG42" i="48"/>
  <c r="AE43" i="48"/>
  <c r="AE41" i="48"/>
  <c r="AG11" i="48"/>
  <c r="Q137" i="56" s="1"/>
  <c r="AE12" i="48"/>
  <c r="Q95" i="56" s="1"/>
  <c r="AC13" i="48"/>
  <c r="Q54" i="56" s="1"/>
  <c r="AG15" i="48"/>
  <c r="Q141" i="56" s="1"/>
  <c r="AE16" i="48"/>
  <c r="Q99" i="56" s="1"/>
  <c r="AC17" i="48"/>
  <c r="Q58" i="56" s="1"/>
  <c r="AG19" i="48"/>
  <c r="Q145" i="56" s="1"/>
  <c r="AE20" i="48"/>
  <c r="AC21" i="48"/>
  <c r="AG23" i="48"/>
  <c r="AE24" i="48"/>
  <c r="AC25" i="48"/>
  <c r="AG27" i="48"/>
  <c r="AE28" i="48"/>
  <c r="AC29" i="48"/>
  <c r="AG31" i="48"/>
  <c r="AE32" i="48"/>
  <c r="AC33" i="48"/>
  <c r="AG35" i="48"/>
  <c r="AE36" i="48"/>
  <c r="AC37" i="48"/>
  <c r="AG39" i="48"/>
  <c r="AE40" i="48"/>
  <c r="AE13" i="48"/>
  <c r="Q96" i="56" s="1"/>
  <c r="AE40" i="47"/>
  <c r="AE36" i="47"/>
  <c r="AE32" i="47"/>
  <c r="AE28" i="47"/>
  <c r="AE24" i="47"/>
  <c r="AE20" i="47"/>
  <c r="AE16" i="47"/>
  <c r="P99" i="56" s="1"/>
  <c r="AE12" i="47"/>
  <c r="P95" i="56" s="1"/>
  <c r="AE43" i="47"/>
  <c r="AE39" i="47"/>
  <c r="AE35" i="47"/>
  <c r="AE31" i="47"/>
  <c r="AE27" i="47"/>
  <c r="AE23" i="47"/>
  <c r="AE19" i="47"/>
  <c r="P102" i="56" s="1"/>
  <c r="AE15" i="47"/>
  <c r="P98" i="56" s="1"/>
  <c r="AE11" i="47"/>
  <c r="P94" i="56" s="1"/>
  <c r="AE42" i="47"/>
  <c r="AE38" i="47"/>
  <c r="AE34" i="47"/>
  <c r="AE30" i="47"/>
  <c r="AE26" i="47"/>
  <c r="AE22" i="47"/>
  <c r="AE18" i="47"/>
  <c r="P101" i="56" s="1"/>
  <c r="AE14" i="47"/>
  <c r="P97" i="56" s="1"/>
  <c r="AE10" i="47"/>
  <c r="P93" i="56" s="1"/>
  <c r="AE41" i="47"/>
  <c r="AE37" i="47"/>
  <c r="AE33" i="47"/>
  <c r="AE29" i="47"/>
  <c r="AE25" i="47"/>
  <c r="AE21" i="47"/>
  <c r="AE17" i="47"/>
  <c r="P100" i="56" s="1"/>
  <c r="AE13" i="47"/>
  <c r="P96" i="56" s="1"/>
  <c r="AG43" i="47"/>
  <c r="AG39" i="47"/>
  <c r="AG35" i="47"/>
  <c r="AG31" i="47"/>
  <c r="AG27" i="47"/>
  <c r="AG23" i="47"/>
  <c r="AG19" i="47"/>
  <c r="P145" i="56" s="1"/>
  <c r="AG15" i="47"/>
  <c r="P141" i="56" s="1"/>
  <c r="AG11" i="47"/>
  <c r="P137" i="56" s="1"/>
  <c r="AG42" i="47"/>
  <c r="AG38" i="47"/>
  <c r="AG34" i="47"/>
  <c r="AG30" i="47"/>
  <c r="AG26" i="47"/>
  <c r="AG22" i="47"/>
  <c r="AG18" i="47"/>
  <c r="P144" i="56" s="1"/>
  <c r="AG14" i="47"/>
  <c r="P140" i="56" s="1"/>
  <c r="AG10" i="47"/>
  <c r="P136" i="56" s="1"/>
  <c r="AG41" i="47"/>
  <c r="AG37" i="47"/>
  <c r="AG33" i="47"/>
  <c r="AG29" i="47"/>
  <c r="AG25" i="47"/>
  <c r="AG21" i="47"/>
  <c r="AG17" i="47"/>
  <c r="P143" i="56" s="1"/>
  <c r="AG13" i="47"/>
  <c r="P139" i="56" s="1"/>
  <c r="AG40" i="47"/>
  <c r="AG36" i="47"/>
  <c r="AG32" i="47"/>
  <c r="AG28" i="47"/>
  <c r="AG24" i="47"/>
  <c r="AG20" i="47"/>
  <c r="AG16" i="47"/>
  <c r="P142" i="56" s="1"/>
  <c r="AG12" i="47"/>
  <c r="P138" i="56" s="1"/>
  <c r="AH43" i="47"/>
  <c r="AH39" i="47"/>
  <c r="AH35" i="47"/>
  <c r="AH31" i="47"/>
  <c r="AH27" i="47"/>
  <c r="AH23" i="47"/>
  <c r="AH19" i="47"/>
  <c r="C187" i="56" s="1"/>
  <c r="AH15" i="47"/>
  <c r="C183" i="56" s="1"/>
  <c r="AH11" i="47"/>
  <c r="C179" i="56" s="1"/>
  <c r="AH42" i="47"/>
  <c r="AH38" i="47"/>
  <c r="AH34" i="47"/>
  <c r="AH30" i="47"/>
  <c r="AH26" i="47"/>
  <c r="AH22" i="47"/>
  <c r="AH18" i="47"/>
  <c r="C186" i="56" s="1"/>
  <c r="AH14" i="47"/>
  <c r="C182" i="56" s="1"/>
  <c r="AH10" i="47"/>
  <c r="C178" i="56" s="1"/>
  <c r="AH40" i="47"/>
  <c r="AH28" i="47"/>
  <c r="AH16" i="47"/>
  <c r="C184" i="56" s="1"/>
  <c r="AH36" i="47"/>
  <c r="AH20" i="47"/>
  <c r="AH41" i="47"/>
  <c r="AH37" i="47"/>
  <c r="AH33" i="47"/>
  <c r="AH29" i="47"/>
  <c r="AH25" i="47"/>
  <c r="AH21" i="47"/>
  <c r="AH17" i="47"/>
  <c r="C185" i="56" s="1"/>
  <c r="AH13" i="47"/>
  <c r="C181" i="56" s="1"/>
  <c r="AH32" i="47"/>
  <c r="AH24" i="47"/>
  <c r="AH12" i="47"/>
  <c r="C180" i="56" s="1"/>
  <c r="AC41" i="47"/>
  <c r="AC37" i="47"/>
  <c r="AC33" i="47"/>
  <c r="AC29" i="47"/>
  <c r="AC25" i="47"/>
  <c r="AC21" i="47"/>
  <c r="AC17" i="47"/>
  <c r="P58" i="56" s="1"/>
  <c r="AC13" i="47"/>
  <c r="P54" i="56" s="1"/>
  <c r="AC40" i="47"/>
  <c r="AC36" i="47"/>
  <c r="AC32" i="47"/>
  <c r="AC28" i="47"/>
  <c r="AC24" i="47"/>
  <c r="AC20" i="47"/>
  <c r="AC16" i="47"/>
  <c r="P57" i="56" s="1"/>
  <c r="AC12" i="47"/>
  <c r="P53" i="56" s="1"/>
  <c r="AC43" i="47"/>
  <c r="AC39" i="47"/>
  <c r="AC35" i="47"/>
  <c r="AC31" i="47"/>
  <c r="AC27" i="47"/>
  <c r="AC23" i="47"/>
  <c r="AC19" i="47"/>
  <c r="P60" i="56" s="1"/>
  <c r="AC15" i="47"/>
  <c r="P56" i="56" s="1"/>
  <c r="AC11" i="47"/>
  <c r="P52" i="56" s="1"/>
  <c r="AC42" i="47"/>
  <c r="AC38" i="47"/>
  <c r="AC34" i="47"/>
  <c r="AC30" i="47"/>
  <c r="AC26" i="47"/>
  <c r="AC22" i="47"/>
  <c r="AC18" i="47"/>
  <c r="P59" i="56" s="1"/>
  <c r="AC14" i="47"/>
  <c r="P55" i="56" s="1"/>
  <c r="AC10" i="47"/>
  <c r="P51" i="56" s="1"/>
  <c r="AF25" i="47"/>
  <c r="AF33" i="47"/>
  <c r="AF13" i="47"/>
  <c r="C139" i="56" s="1"/>
  <c r="AF10" i="47"/>
  <c r="C136" i="56" s="1"/>
  <c r="AF14" i="47"/>
  <c r="C140" i="56" s="1"/>
  <c r="AF18" i="47"/>
  <c r="C144" i="56" s="1"/>
  <c r="AF22" i="47"/>
  <c r="AF26" i="47"/>
  <c r="AF30" i="47"/>
  <c r="AF34" i="47"/>
  <c r="AF38" i="47"/>
  <c r="AF42" i="47"/>
  <c r="AF21" i="47"/>
  <c r="AF37" i="47"/>
  <c r="AF41" i="47"/>
  <c r="AF17" i="47"/>
  <c r="C143" i="56" s="1"/>
  <c r="AF29" i="47"/>
  <c r="AF11" i="47"/>
  <c r="C137" i="56" s="1"/>
  <c r="AF15" i="47"/>
  <c r="C141" i="56" s="1"/>
  <c r="AF19" i="47"/>
  <c r="C145" i="56" s="1"/>
  <c r="AF23" i="47"/>
  <c r="AF27" i="47"/>
  <c r="AF31" i="47"/>
  <c r="AF35" i="47"/>
  <c r="AF39" i="47"/>
  <c r="AF43" i="47"/>
  <c r="AF12" i="47"/>
  <c r="C138" i="56" s="1"/>
  <c r="AF16" i="47"/>
  <c r="C142" i="56" s="1"/>
  <c r="AF20" i="47"/>
  <c r="AF24" i="47"/>
  <c r="AF28" i="47"/>
  <c r="AF32" i="47"/>
  <c r="AF36" i="47"/>
  <c r="E9" i="7"/>
  <c r="B50" i="56" s="1"/>
  <c r="E13" i="45" s="1"/>
  <c r="AH35" i="7"/>
  <c r="AC41" i="7"/>
  <c r="AH21" i="7"/>
  <c r="AH37" i="7"/>
  <c r="AH19" i="7"/>
  <c r="B187" i="56" s="1"/>
  <c r="AC33" i="7"/>
  <c r="AH33" i="7"/>
  <c r="AH17" i="7"/>
  <c r="B185" i="56" s="1"/>
  <c r="AC25" i="7"/>
  <c r="AH31" i="7"/>
  <c r="AH15" i="7"/>
  <c r="B183" i="56" s="1"/>
  <c r="AC17" i="7"/>
  <c r="O58" i="56" s="1"/>
  <c r="AH29" i="7"/>
  <c r="AH13" i="7"/>
  <c r="B181" i="56" s="1"/>
  <c r="AH43" i="7"/>
  <c r="AH27" i="7"/>
  <c r="AH11" i="7"/>
  <c r="B179" i="56" s="1"/>
  <c r="AH41" i="7"/>
  <c r="AH25" i="7"/>
  <c r="AH39" i="7"/>
  <c r="AH23" i="7"/>
  <c r="AC40" i="7"/>
  <c r="AC32" i="7"/>
  <c r="AC24" i="7"/>
  <c r="AC16" i="7"/>
  <c r="O57" i="56" s="1"/>
  <c r="AC39" i="7"/>
  <c r="AC31" i="7"/>
  <c r="AC23" i="7"/>
  <c r="AC15" i="7"/>
  <c r="O56" i="56" s="1"/>
  <c r="AF43" i="7"/>
  <c r="AF41" i="7"/>
  <c r="AF39" i="7"/>
  <c r="AF37" i="7"/>
  <c r="AF35" i="7"/>
  <c r="AF33" i="7"/>
  <c r="AF31" i="7"/>
  <c r="AF29" i="7"/>
  <c r="AF27" i="7"/>
  <c r="AF25" i="7"/>
  <c r="AF23" i="7"/>
  <c r="AF21" i="7"/>
  <c r="AF19" i="7"/>
  <c r="B145" i="56" s="1"/>
  <c r="AF17" i="7"/>
  <c r="B143" i="56" s="1"/>
  <c r="AF15" i="7"/>
  <c r="B141" i="56" s="1"/>
  <c r="AF13" i="7"/>
  <c r="B139" i="56" s="1"/>
  <c r="AF11" i="7"/>
  <c r="B137" i="56" s="1"/>
  <c r="AC38" i="7"/>
  <c r="AC30" i="7"/>
  <c r="AC22" i="7"/>
  <c r="AC14" i="7"/>
  <c r="O55" i="56" s="1"/>
  <c r="AC37" i="7"/>
  <c r="AC29" i="7"/>
  <c r="AC21" i="7"/>
  <c r="AC13" i="7"/>
  <c r="O54" i="56" s="1"/>
  <c r="AH42" i="7"/>
  <c r="AH40" i="7"/>
  <c r="AH38" i="7"/>
  <c r="AH36" i="7"/>
  <c r="AH34" i="7"/>
  <c r="AH32" i="7"/>
  <c r="AH30" i="7"/>
  <c r="AH28" i="7"/>
  <c r="AH26" i="7"/>
  <c r="AH24" i="7"/>
  <c r="AH22" i="7"/>
  <c r="AH20" i="7"/>
  <c r="AH18" i="7"/>
  <c r="B186" i="56" s="1"/>
  <c r="AH16" i="7"/>
  <c r="B184" i="56" s="1"/>
  <c r="AH14" i="7"/>
  <c r="B182" i="56" s="1"/>
  <c r="AH12" i="7"/>
  <c r="B180" i="56" s="1"/>
  <c r="AC11" i="7"/>
  <c r="O52" i="56" s="1"/>
  <c r="AC36" i="7"/>
  <c r="AC28" i="7"/>
  <c r="AC20" i="7"/>
  <c r="AC12" i="7"/>
  <c r="O53" i="56" s="1"/>
  <c r="AC43" i="7"/>
  <c r="AC35" i="7"/>
  <c r="AC27" i="7"/>
  <c r="AC19" i="7"/>
  <c r="O60" i="56" s="1"/>
  <c r="AF42" i="7"/>
  <c r="AF40" i="7"/>
  <c r="AF38" i="7"/>
  <c r="AF36" i="7"/>
  <c r="AF34" i="7"/>
  <c r="AF32" i="7"/>
  <c r="AF30" i="7"/>
  <c r="AF28" i="7"/>
  <c r="AF26" i="7"/>
  <c r="AF24" i="7"/>
  <c r="AF22" i="7"/>
  <c r="AF20" i="7"/>
  <c r="AF18" i="7"/>
  <c r="B144" i="56" s="1"/>
  <c r="AF16" i="7"/>
  <c r="B142" i="56" s="1"/>
  <c r="AF14" i="7"/>
  <c r="B140" i="56" s="1"/>
  <c r="AF12" i="7"/>
  <c r="B138" i="56" s="1"/>
  <c r="AC42" i="7"/>
  <c r="AC34" i="7"/>
  <c r="AC26" i="7"/>
  <c r="AC18" i="7"/>
  <c r="O59" i="56" s="1"/>
  <c r="AD9" i="7"/>
  <c r="B92" i="56" s="1"/>
  <c r="G13" i="45" s="1"/>
  <c r="AG9" i="7"/>
  <c r="O135" i="56" s="1"/>
  <c r="AE9" i="7"/>
  <c r="O92" i="56" s="1"/>
  <c r="T92" i="56" l="1"/>
  <c r="AE42" i="51"/>
  <c r="AE26" i="51"/>
  <c r="AE10" i="51"/>
  <c r="T93" i="56" s="1"/>
  <c r="AE17" i="51"/>
  <c r="T100" i="56" s="1"/>
  <c r="AE36" i="51"/>
  <c r="AE20" i="51"/>
  <c r="AE39" i="51"/>
  <c r="AE23" i="51"/>
  <c r="AE13" i="51"/>
  <c r="T96" i="56" s="1"/>
  <c r="AE22" i="51"/>
  <c r="AE32" i="51"/>
  <c r="AE16" i="51"/>
  <c r="T99" i="56" s="1"/>
  <c r="AE35" i="51"/>
  <c r="AE19" i="51"/>
  <c r="T102" i="56" s="1"/>
  <c r="AE37" i="51"/>
  <c r="AE34" i="51"/>
  <c r="AE18" i="51"/>
  <c r="T101" i="56" s="1"/>
  <c r="AE33" i="51"/>
  <c r="AE41" i="51"/>
  <c r="AE28" i="51"/>
  <c r="AE12" i="51"/>
  <c r="T95" i="56" s="1"/>
  <c r="AE31" i="51"/>
  <c r="AE15" i="51"/>
  <c r="T98" i="56" s="1"/>
  <c r="AE29" i="51"/>
  <c r="AE30" i="51"/>
  <c r="AE14" i="51"/>
  <c r="T97" i="56" s="1"/>
  <c r="AE25" i="51"/>
  <c r="C7" i="56"/>
  <c r="E7" i="56"/>
  <c r="H7" i="56"/>
  <c r="J7" i="56"/>
  <c r="G7" i="56"/>
  <c r="I7" i="56"/>
  <c r="F7" i="56"/>
  <c r="D7" i="56"/>
  <c r="K7" i="56"/>
  <c r="D9" i="56"/>
  <c r="AC27" i="55"/>
  <c r="AC32" i="55"/>
  <c r="AC10" i="55"/>
  <c r="X51" i="56" s="1"/>
  <c r="AC31" i="52"/>
  <c r="AC15" i="52"/>
  <c r="U56" i="56" s="1"/>
  <c r="AC42" i="52"/>
  <c r="AC10" i="52"/>
  <c r="U51" i="56" s="1"/>
  <c r="F14" i="45" s="1"/>
  <c r="S19" i="45" s="1"/>
  <c r="AC38" i="52"/>
  <c r="AC25" i="52"/>
  <c r="AC36" i="52"/>
  <c r="AC20" i="52"/>
  <c r="AC39" i="52"/>
  <c r="AC23" i="52"/>
  <c r="AC14" i="52"/>
  <c r="U55" i="56" s="1"/>
  <c r="AE16" i="50"/>
  <c r="S99" i="56" s="1"/>
  <c r="AE33" i="50"/>
  <c r="AE35" i="50"/>
  <c r="AE22" i="50"/>
  <c r="AE36" i="50"/>
  <c r="AE13" i="50"/>
  <c r="S96" i="56" s="1"/>
  <c r="AE23" i="50"/>
  <c r="AE42" i="50"/>
  <c r="AE10" i="50"/>
  <c r="S93" i="56" s="1"/>
  <c r="AE17" i="50"/>
  <c r="S100" i="56" s="1"/>
  <c r="AE12" i="50"/>
  <c r="S95" i="56" s="1"/>
  <c r="AE31" i="50"/>
  <c r="AE18" i="50"/>
  <c r="S101" i="56" s="1"/>
  <c r="AE32" i="50"/>
  <c r="AE19" i="50"/>
  <c r="S102" i="56" s="1"/>
  <c r="AE38" i="50"/>
  <c r="AE20" i="50"/>
  <c r="AE37" i="50"/>
  <c r="AE39" i="50"/>
  <c r="AE25" i="50"/>
  <c r="AE26" i="50"/>
  <c r="AE21" i="50"/>
  <c r="AE27" i="50"/>
  <c r="AD12" i="47"/>
  <c r="C95" i="56" s="1"/>
  <c r="AD35" i="47"/>
  <c r="AD24" i="47"/>
  <c r="AD23" i="47"/>
  <c r="O71" i="45"/>
  <c r="AV220" i="45"/>
  <c r="AK21" i="45"/>
  <c r="AK171" i="45"/>
  <c r="AK221" i="45"/>
  <c r="Z20" i="45"/>
  <c r="AK170" i="45"/>
  <c r="D120" i="45"/>
  <c r="AK220" i="45"/>
  <c r="O220" i="45"/>
  <c r="AV170" i="45"/>
  <c r="O20" i="45"/>
  <c r="AK123" i="45"/>
  <c r="AK120" i="45"/>
  <c r="BG20" i="45"/>
  <c r="BG23" i="45"/>
  <c r="O170" i="45"/>
  <c r="AK70" i="45"/>
  <c r="BG71" i="45"/>
  <c r="D171" i="45"/>
  <c r="BG173" i="45"/>
  <c r="O171" i="45"/>
  <c r="BG221" i="45"/>
  <c r="D223" i="45"/>
  <c r="Z121" i="45"/>
  <c r="AK223" i="45"/>
  <c r="D71" i="45"/>
  <c r="BG171" i="45"/>
  <c r="BG123" i="45"/>
  <c r="O123" i="45"/>
  <c r="BG21" i="45"/>
  <c r="AV21" i="45"/>
  <c r="AV23" i="45"/>
  <c r="O121" i="45"/>
  <c r="AV173" i="45"/>
  <c r="D70" i="45"/>
  <c r="Z220" i="45"/>
  <c r="Z221" i="45"/>
  <c r="AV221" i="45"/>
  <c r="D121" i="45"/>
  <c r="Z123" i="45"/>
  <c r="AV223" i="45"/>
  <c r="AK20" i="45"/>
  <c r="D170" i="45"/>
  <c r="Z70" i="45"/>
  <c r="BG121" i="45"/>
  <c r="AV71" i="45"/>
  <c r="Z171" i="45"/>
  <c r="Z73" i="45"/>
  <c r="BG223" i="45"/>
  <c r="O221" i="45"/>
  <c r="D123" i="45"/>
  <c r="D173" i="45"/>
  <c r="O21" i="45"/>
  <c r="AV121" i="45"/>
  <c r="Z21" i="45"/>
  <c r="AK71" i="45"/>
  <c r="AV123" i="45"/>
  <c r="O223" i="45"/>
  <c r="BG70" i="45"/>
  <c r="O70" i="45"/>
  <c r="D220" i="45"/>
  <c r="AV20" i="45"/>
  <c r="AV171" i="45"/>
  <c r="Z71" i="45"/>
  <c r="AK121" i="45"/>
  <c r="Z173" i="45"/>
  <c r="BG73" i="45"/>
  <c r="AK23" i="45"/>
  <c r="BG170" i="45"/>
  <c r="AV70" i="45"/>
  <c r="O120" i="45"/>
  <c r="AV120" i="45"/>
  <c r="O173" i="45"/>
  <c r="AK73" i="45"/>
  <c r="Z23" i="45"/>
  <c r="AK173" i="45"/>
  <c r="BG220" i="45"/>
  <c r="Z120" i="45"/>
  <c r="BG120" i="45"/>
  <c r="O23" i="45"/>
  <c r="D73" i="45"/>
  <c r="O73" i="45"/>
  <c r="AV73" i="45"/>
  <c r="BK22" i="45"/>
  <c r="AD22" i="45"/>
  <c r="F15" i="45"/>
  <c r="AZ22" i="45"/>
  <c r="H72" i="45"/>
  <c r="AO22" i="45"/>
  <c r="H122" i="45"/>
  <c r="F20" i="45"/>
  <c r="S72" i="45"/>
  <c r="F23" i="45"/>
  <c r="AO24" i="45"/>
  <c r="AZ24" i="45"/>
  <c r="F22" i="45"/>
  <c r="F21" i="45"/>
  <c r="F16" i="45"/>
  <c r="BK24" i="45"/>
  <c r="AD24" i="45"/>
  <c r="F18" i="45"/>
  <c r="F19" i="45"/>
  <c r="H74" i="45"/>
  <c r="F17" i="45"/>
  <c r="K13" i="56"/>
  <c r="AC13" i="55"/>
  <c r="X54" i="56" s="1"/>
  <c r="AC34" i="55"/>
  <c r="AC28" i="55"/>
  <c r="AC23" i="55"/>
  <c r="AC33" i="55"/>
  <c r="AC20" i="55"/>
  <c r="AC15" i="55"/>
  <c r="X56" i="56" s="1"/>
  <c r="AC30" i="55"/>
  <c r="AC42" i="55"/>
  <c r="AC21" i="55"/>
  <c r="AC40" i="55"/>
  <c r="AC35" i="55"/>
  <c r="AC38" i="55"/>
  <c r="AC29" i="55"/>
  <c r="AC16" i="55"/>
  <c r="X57" i="56" s="1"/>
  <c r="AC43" i="55"/>
  <c r="AC11" i="55"/>
  <c r="X52" i="56" s="1"/>
  <c r="AC18" i="55"/>
  <c r="X59" i="56" s="1"/>
  <c r="AC17" i="55"/>
  <c r="X58" i="56" s="1"/>
  <c r="AC36" i="55"/>
  <c r="AC31" i="55"/>
  <c r="AC26" i="55"/>
  <c r="AC22" i="55"/>
  <c r="AC37" i="55"/>
  <c r="AC24" i="55"/>
  <c r="AC19" i="55"/>
  <c r="X60" i="56" s="1"/>
  <c r="AC14" i="55"/>
  <c r="X55" i="56" s="1"/>
  <c r="AC25" i="55"/>
  <c r="AC12" i="55"/>
  <c r="X53" i="56" s="1"/>
  <c r="BK160" i="45"/>
  <c r="AC41" i="55"/>
  <c r="X50" i="56"/>
  <c r="BK10" i="45"/>
  <c r="S60" i="45"/>
  <c r="H210" i="45"/>
  <c r="AF35" i="53"/>
  <c r="AF41" i="53"/>
  <c r="AF18" i="53"/>
  <c r="I144" i="56" s="1"/>
  <c r="AF19" i="53"/>
  <c r="I145" i="56" s="1"/>
  <c r="AF34" i="53"/>
  <c r="AF32" i="53"/>
  <c r="AF16" i="53"/>
  <c r="I142" i="56" s="1"/>
  <c r="AF17" i="53"/>
  <c r="I143" i="56" s="1"/>
  <c r="AF28" i="53"/>
  <c r="AF12" i="53"/>
  <c r="I138" i="56" s="1"/>
  <c r="AF29" i="53"/>
  <c r="AF33" i="53"/>
  <c r="AF31" i="53"/>
  <c r="AF15" i="53"/>
  <c r="I141" i="56" s="1"/>
  <c r="AF25" i="53"/>
  <c r="AF30" i="53"/>
  <c r="AF14" i="53"/>
  <c r="I140" i="56" s="1"/>
  <c r="AF24" i="53"/>
  <c r="AF21" i="53"/>
  <c r="AF36" i="53"/>
  <c r="AF43" i="53"/>
  <c r="AF27" i="53"/>
  <c r="AF11" i="53"/>
  <c r="I137" i="56" s="1"/>
  <c r="AF42" i="53"/>
  <c r="AF26" i="53"/>
  <c r="AF10" i="53"/>
  <c r="I136" i="56" s="1"/>
  <c r="AF20" i="53"/>
  <c r="AF39" i="53"/>
  <c r="AF23" i="53"/>
  <c r="AF37" i="53"/>
  <c r="AF38" i="53"/>
  <c r="AF22" i="53"/>
  <c r="AF40" i="53"/>
  <c r="I135" i="56"/>
  <c r="BK60" i="45"/>
  <c r="AO110" i="45"/>
  <c r="BK110" i="45"/>
  <c r="AZ160" i="45"/>
  <c r="H110" i="45"/>
  <c r="AD110" i="45"/>
  <c r="AD210" i="45"/>
  <c r="AC34" i="52"/>
  <c r="AC41" i="52"/>
  <c r="U50" i="56"/>
  <c r="F13" i="45" s="1"/>
  <c r="H60" i="45"/>
  <c r="AD10" i="45"/>
  <c r="AZ10" i="45"/>
  <c r="AO10" i="45"/>
  <c r="S160" i="45"/>
  <c r="AO210" i="45"/>
  <c r="AZ110" i="45"/>
  <c r="AD60" i="45"/>
  <c r="S10" i="45"/>
  <c r="AZ210" i="45"/>
  <c r="AO160" i="45"/>
  <c r="AO60" i="45"/>
  <c r="S110" i="45"/>
  <c r="S210" i="45"/>
  <c r="BK210" i="45"/>
  <c r="AZ60" i="45"/>
  <c r="AD160" i="45"/>
  <c r="H160" i="45"/>
  <c r="AE40" i="50"/>
  <c r="S92" i="56"/>
  <c r="AD216" i="45"/>
  <c r="AD13" i="47"/>
  <c r="C96" i="56" s="1"/>
  <c r="AD28" i="47"/>
  <c r="AD39" i="47"/>
  <c r="AD29" i="47"/>
  <c r="AD19" i="47"/>
  <c r="C102" i="56" s="1"/>
  <c r="AD18" i="47"/>
  <c r="C101" i="56" s="1"/>
  <c r="AD25" i="47"/>
  <c r="AD20" i="47"/>
  <c r="AD40" i="47"/>
  <c r="AD11" i="47"/>
  <c r="C94" i="56" s="1"/>
  <c r="AD21" i="47"/>
  <c r="AD36" i="47"/>
  <c r="AD27" i="47"/>
  <c r="AD37" i="47"/>
  <c r="AD43" i="47"/>
  <c r="AD33" i="47"/>
  <c r="AD17" i="47"/>
  <c r="C100" i="56" s="1"/>
  <c r="AD31" i="47"/>
  <c r="AD15" i="47"/>
  <c r="C98" i="56" s="1"/>
  <c r="AD22" i="47"/>
  <c r="AD14" i="47"/>
  <c r="C97" i="56" s="1"/>
  <c r="AD32" i="47"/>
  <c r="AD16" i="47"/>
  <c r="C99" i="56" s="1"/>
  <c r="AD30" i="47"/>
  <c r="AD38" i="47"/>
  <c r="AD10" i="47"/>
  <c r="C93" i="56" s="1"/>
  <c r="AD34" i="47"/>
  <c r="AD42" i="47"/>
  <c r="AD41" i="47"/>
  <c r="C92" i="56"/>
  <c r="H216" i="45"/>
  <c r="S116" i="45"/>
  <c r="AZ166" i="45"/>
  <c r="AO166" i="45"/>
  <c r="S16" i="45"/>
  <c r="BK116" i="45"/>
  <c r="AZ116" i="45"/>
  <c r="AO216" i="45"/>
  <c r="H166" i="45"/>
  <c r="AO66" i="45"/>
  <c r="AZ216" i="45"/>
  <c r="AZ66" i="45"/>
  <c r="BK166" i="45"/>
  <c r="AD166" i="45"/>
  <c r="AD16" i="45"/>
  <c r="AO116" i="45"/>
  <c r="BK16" i="45"/>
  <c r="S216" i="45"/>
  <c r="S66" i="45"/>
  <c r="H66" i="45"/>
  <c r="BK66" i="45"/>
  <c r="BK216" i="45"/>
  <c r="AD116" i="45"/>
  <c r="AD66" i="45"/>
  <c r="AO16" i="45"/>
  <c r="S166" i="45"/>
  <c r="H116" i="45"/>
  <c r="AZ16" i="45"/>
  <c r="AV174" i="45"/>
  <c r="D174" i="45"/>
  <c r="Z124" i="45"/>
  <c r="AV74" i="45"/>
  <c r="D74" i="45"/>
  <c r="Z24" i="45"/>
  <c r="AV124" i="45"/>
  <c r="AV24" i="45"/>
  <c r="AK24" i="45"/>
  <c r="D224" i="45"/>
  <c r="Z174" i="45"/>
  <c r="BG224" i="45"/>
  <c r="AK174" i="45"/>
  <c r="BG124" i="45"/>
  <c r="O124" i="45"/>
  <c r="AK74" i="45"/>
  <c r="BG24" i="45"/>
  <c r="AK224" i="45"/>
  <c r="D124" i="45"/>
  <c r="AK124" i="45"/>
  <c r="AV224" i="45"/>
  <c r="O74" i="45"/>
  <c r="Z74" i="45"/>
  <c r="Z224" i="45"/>
  <c r="O224" i="45"/>
  <c r="BG174" i="45"/>
  <c r="O174" i="45"/>
  <c r="BG74" i="45"/>
  <c r="O24" i="45"/>
  <c r="BG222" i="45"/>
  <c r="D222" i="45"/>
  <c r="O122" i="45"/>
  <c r="AK22" i="45"/>
  <c r="AV222" i="45"/>
  <c r="BG172" i="45"/>
  <c r="BG72" i="45"/>
  <c r="AK222" i="45"/>
  <c r="AV172" i="45"/>
  <c r="Z172" i="45"/>
  <c r="D172" i="45"/>
  <c r="AV122" i="45"/>
  <c r="Z122" i="45"/>
  <c r="D122" i="45"/>
  <c r="AV72" i="45"/>
  <c r="Z72" i="45"/>
  <c r="D72" i="45"/>
  <c r="AV22" i="45"/>
  <c r="Z22" i="45"/>
  <c r="BG122" i="45"/>
  <c r="AK72" i="45"/>
  <c r="Z222" i="45"/>
  <c r="AK122" i="45"/>
  <c r="BG22" i="45"/>
  <c r="O222" i="45"/>
  <c r="AK172" i="45"/>
  <c r="O72" i="45"/>
  <c r="O172" i="45"/>
  <c r="O22" i="45"/>
  <c r="AK169" i="45"/>
  <c r="O119" i="45"/>
  <c r="BG19" i="45"/>
  <c r="AK19" i="45"/>
  <c r="BG219" i="45"/>
  <c r="AV169" i="45"/>
  <c r="Z119" i="45"/>
  <c r="D69" i="45"/>
  <c r="AV219" i="45"/>
  <c r="BG169" i="45"/>
  <c r="AK119" i="45"/>
  <c r="O69" i="45"/>
  <c r="BG69" i="45"/>
  <c r="AK219" i="45"/>
  <c r="AV119" i="45"/>
  <c r="Z69" i="45"/>
  <c r="Z219" i="45"/>
  <c r="BG119" i="45"/>
  <c r="AK69" i="45"/>
  <c r="O219" i="45"/>
  <c r="D169" i="45"/>
  <c r="AV69" i="45"/>
  <c r="Z19" i="45"/>
  <c r="D219" i="45"/>
  <c r="Z169" i="45"/>
  <c r="D119" i="45"/>
  <c r="AV19" i="45"/>
  <c r="O169" i="45"/>
  <c r="O19" i="45"/>
  <c r="I15" i="56"/>
  <c r="G15" i="56"/>
  <c r="C9" i="56"/>
  <c r="D15" i="56"/>
  <c r="K10" i="56"/>
  <c r="H10" i="56"/>
  <c r="H9" i="56"/>
  <c r="F14" i="56"/>
  <c r="F10" i="56"/>
  <c r="C15" i="56"/>
  <c r="E9" i="56"/>
  <c r="H14" i="56"/>
  <c r="F16" i="56"/>
  <c r="D17" i="56"/>
  <c r="H16" i="56"/>
  <c r="D11" i="56"/>
  <c r="I16" i="56"/>
  <c r="D10" i="56"/>
  <c r="E10" i="56"/>
  <c r="F9" i="56"/>
  <c r="D14" i="56"/>
  <c r="G13" i="56"/>
  <c r="G18" i="56"/>
  <c r="F13" i="56"/>
  <c r="F15" i="56"/>
  <c r="G14" i="56"/>
  <c r="K9" i="56"/>
  <c r="G10" i="56"/>
  <c r="G12" i="56"/>
  <c r="F18" i="56"/>
  <c r="D16" i="56"/>
  <c r="J16" i="56"/>
  <c r="C18" i="56"/>
  <c r="I12" i="56"/>
  <c r="G11" i="56"/>
  <c r="H17" i="56"/>
  <c r="J14" i="56"/>
  <c r="J12" i="56"/>
  <c r="I11" i="56"/>
  <c r="F11" i="56"/>
  <c r="E18" i="56"/>
  <c r="D12" i="56"/>
  <c r="H12" i="56"/>
  <c r="I9" i="56"/>
  <c r="C14" i="56"/>
  <c r="D18" i="56"/>
  <c r="C13" i="56"/>
  <c r="H13" i="56"/>
  <c r="K17" i="56"/>
  <c r="K14" i="56"/>
  <c r="J11" i="56"/>
  <c r="J17" i="56"/>
  <c r="J9" i="56"/>
  <c r="E11" i="56"/>
  <c r="C11" i="56"/>
  <c r="I17" i="56"/>
  <c r="K15" i="56"/>
  <c r="C12" i="56"/>
  <c r="J15" i="56"/>
  <c r="H11" i="56"/>
  <c r="C10" i="56"/>
  <c r="I18" i="56"/>
  <c r="G16" i="56"/>
  <c r="K11" i="56"/>
  <c r="E17" i="56"/>
  <c r="E16" i="56"/>
  <c r="E15" i="56"/>
  <c r="G9" i="56"/>
  <c r="I13" i="56"/>
  <c r="F17" i="56"/>
  <c r="K18" i="56"/>
  <c r="F12" i="56"/>
  <c r="G17" i="56"/>
  <c r="E14" i="56"/>
  <c r="E13" i="56"/>
  <c r="E12" i="56"/>
  <c r="C16" i="56"/>
  <c r="H15" i="56"/>
  <c r="AE10" i="7"/>
  <c r="O93" i="56" s="1"/>
  <c r="AE12" i="7"/>
  <c r="O95" i="56" s="1"/>
  <c r="AE14" i="7"/>
  <c r="O97" i="56" s="1"/>
  <c r="AE16" i="7"/>
  <c r="O99" i="56" s="1"/>
  <c r="AE18" i="7"/>
  <c r="O101" i="56" s="1"/>
  <c r="AE20" i="7"/>
  <c r="AE22" i="7"/>
  <c r="AE24" i="7"/>
  <c r="AE26" i="7"/>
  <c r="AE28" i="7"/>
  <c r="AE30" i="7"/>
  <c r="AE32" i="7"/>
  <c r="AE34" i="7"/>
  <c r="AE36" i="7"/>
  <c r="AE38" i="7"/>
  <c r="AE40" i="7"/>
  <c r="AE42" i="7"/>
  <c r="AE11" i="7"/>
  <c r="O94" i="56" s="1"/>
  <c r="AE13" i="7"/>
  <c r="O96" i="56" s="1"/>
  <c r="AE15" i="7"/>
  <c r="O98" i="56" s="1"/>
  <c r="AE17" i="7"/>
  <c r="O100" i="56" s="1"/>
  <c r="AE19" i="7"/>
  <c r="O102" i="56" s="1"/>
  <c r="AE21" i="7"/>
  <c r="AE23" i="7"/>
  <c r="AE25" i="7"/>
  <c r="AE27" i="7"/>
  <c r="AE29" i="7"/>
  <c r="AE31" i="7"/>
  <c r="AE33" i="7"/>
  <c r="AE35" i="7"/>
  <c r="AE37" i="7"/>
  <c r="AE39" i="7"/>
  <c r="AE41" i="7"/>
  <c r="AE43" i="7"/>
  <c r="AG10" i="7"/>
  <c r="O136" i="56" s="1"/>
  <c r="AG12" i="7"/>
  <c r="O138" i="56" s="1"/>
  <c r="AG14" i="7"/>
  <c r="O140" i="56" s="1"/>
  <c r="AG16" i="7"/>
  <c r="O142" i="56" s="1"/>
  <c r="AG18" i="7"/>
  <c r="O144" i="56" s="1"/>
  <c r="AG20" i="7"/>
  <c r="AG22" i="7"/>
  <c r="AG24" i="7"/>
  <c r="AG26" i="7"/>
  <c r="AG28" i="7"/>
  <c r="AG30" i="7"/>
  <c r="AG32" i="7"/>
  <c r="AG34" i="7"/>
  <c r="AG36" i="7"/>
  <c r="AG38" i="7"/>
  <c r="AG40" i="7"/>
  <c r="AG42" i="7"/>
  <c r="AG11" i="7"/>
  <c r="O137" i="56" s="1"/>
  <c r="AG13" i="7"/>
  <c r="O139" i="56" s="1"/>
  <c r="AG15" i="7"/>
  <c r="O141" i="56" s="1"/>
  <c r="AG17" i="7"/>
  <c r="O143" i="56" s="1"/>
  <c r="AG19" i="7"/>
  <c r="O145" i="56" s="1"/>
  <c r="AG21" i="7"/>
  <c r="AG23" i="7"/>
  <c r="AG25" i="7"/>
  <c r="AG27" i="7"/>
  <c r="AG29" i="7"/>
  <c r="AG31" i="7"/>
  <c r="AG33" i="7"/>
  <c r="AG35" i="7"/>
  <c r="AG37" i="7"/>
  <c r="AG39" i="7"/>
  <c r="AG41" i="7"/>
  <c r="AG43" i="7"/>
  <c r="AD12" i="7"/>
  <c r="B95" i="56" s="1"/>
  <c r="G16" i="45" s="1"/>
  <c r="AD20" i="7"/>
  <c r="AD28" i="7"/>
  <c r="AD36" i="7"/>
  <c r="AD11" i="7"/>
  <c r="B94" i="56" s="1"/>
  <c r="G15" i="45" s="1"/>
  <c r="AD27" i="7"/>
  <c r="AD13" i="7"/>
  <c r="B96" i="56" s="1"/>
  <c r="G17" i="45" s="1"/>
  <c r="AD21" i="7"/>
  <c r="AD29" i="7"/>
  <c r="AD37" i="7"/>
  <c r="AD10" i="7"/>
  <c r="B93" i="56" s="1"/>
  <c r="G14" i="45" s="1"/>
  <c r="AD43" i="7"/>
  <c r="AD14" i="7"/>
  <c r="B97" i="56" s="1"/>
  <c r="G18" i="45" s="1"/>
  <c r="AD22" i="7"/>
  <c r="AD30" i="7"/>
  <c r="AD38" i="7"/>
  <c r="AD15" i="7"/>
  <c r="B98" i="56" s="1"/>
  <c r="G19" i="45" s="1"/>
  <c r="AD23" i="7"/>
  <c r="AD31" i="7"/>
  <c r="AD39" i="7"/>
  <c r="AD19" i="7"/>
  <c r="B102" i="56" s="1"/>
  <c r="G23" i="45" s="1"/>
  <c r="AD16" i="7"/>
  <c r="B99" i="56" s="1"/>
  <c r="G20" i="45" s="1"/>
  <c r="AD24" i="7"/>
  <c r="AD32" i="7"/>
  <c r="AD40" i="7"/>
  <c r="AD35" i="7"/>
  <c r="AD17" i="7"/>
  <c r="B100" i="56" s="1"/>
  <c r="G21" i="45" s="1"/>
  <c r="AD25" i="7"/>
  <c r="AD33" i="7"/>
  <c r="AD41" i="7"/>
  <c r="AD18" i="7"/>
  <c r="B101" i="56" s="1"/>
  <c r="G22" i="45" s="1"/>
  <c r="AD26" i="7"/>
  <c r="AD34" i="7"/>
  <c r="AD42" i="7"/>
  <c r="AO124" i="45" l="1"/>
  <c r="H224" i="45"/>
  <c r="BK122" i="45"/>
  <c r="AZ222" i="45"/>
  <c r="AD222" i="45"/>
  <c r="BK222" i="45"/>
  <c r="BK19" i="45"/>
  <c r="AZ19" i="45"/>
  <c r="BK219" i="45"/>
  <c r="AD219" i="45"/>
  <c r="AZ169" i="45"/>
  <c r="AZ172" i="45"/>
  <c r="BK224" i="45"/>
  <c r="BK172" i="45"/>
  <c r="S172" i="45"/>
  <c r="AO172" i="45"/>
  <c r="S224" i="45"/>
  <c r="AD224" i="45"/>
  <c r="BK174" i="45"/>
  <c r="AO219" i="45"/>
  <c r="S222" i="45"/>
  <c r="AO72" i="45"/>
  <c r="BK119" i="45"/>
  <c r="AD72" i="45"/>
  <c r="AZ74" i="45"/>
  <c r="AZ72" i="45"/>
  <c r="AD174" i="45"/>
  <c r="S124" i="45"/>
  <c r="AO122" i="45"/>
  <c r="BK72" i="45"/>
  <c r="S122" i="45"/>
  <c r="AO222" i="45"/>
  <c r="AZ219" i="45"/>
  <c r="AZ124" i="45"/>
  <c r="BK74" i="45"/>
  <c r="H172" i="45"/>
  <c r="AD122" i="45"/>
  <c r="AZ122" i="45"/>
  <c r="AO224" i="45"/>
  <c r="AZ174" i="45"/>
  <c r="AD169" i="45"/>
  <c r="AZ224" i="45"/>
  <c r="H222" i="45"/>
  <c r="AD172" i="45"/>
  <c r="AO74" i="45"/>
  <c r="BK124" i="45"/>
  <c r="S174" i="45"/>
  <c r="H174" i="45"/>
  <c r="AD74" i="45"/>
  <c r="AO174" i="45"/>
  <c r="H124" i="45"/>
  <c r="S74" i="45"/>
  <c r="AD124" i="45"/>
  <c r="AZ121" i="45"/>
  <c r="BK121" i="45"/>
  <c r="AD70" i="45"/>
  <c r="AZ69" i="45"/>
  <c r="H119" i="45"/>
  <c r="H219" i="45"/>
  <c r="S119" i="45"/>
  <c r="BK69" i="45"/>
  <c r="S219" i="45"/>
  <c r="AO69" i="45"/>
  <c r="BK169" i="45"/>
  <c r="AO119" i="45"/>
  <c r="AD69" i="45"/>
  <c r="AZ119" i="45"/>
  <c r="AO19" i="45"/>
  <c r="AD119" i="45"/>
  <c r="AO169" i="45"/>
  <c r="H69" i="45"/>
  <c r="S169" i="45"/>
  <c r="AD19" i="45"/>
  <c r="H169" i="45"/>
  <c r="S69" i="45"/>
  <c r="BK123" i="45"/>
  <c r="H71" i="45"/>
  <c r="S71" i="45"/>
  <c r="AO171" i="45"/>
  <c r="AZ71" i="45"/>
  <c r="H171" i="45"/>
  <c r="AD21" i="45"/>
  <c r="AO21" i="45"/>
  <c r="BK120" i="45"/>
  <c r="H220" i="45"/>
  <c r="H73" i="45"/>
  <c r="AZ173" i="45"/>
  <c r="AD23" i="45"/>
  <c r="S73" i="45"/>
  <c r="AO121" i="45"/>
  <c r="H121" i="45"/>
  <c r="S121" i="45"/>
  <c r="S120" i="45"/>
  <c r="AD123" i="45"/>
  <c r="AO123" i="45"/>
  <c r="AZ70" i="45"/>
  <c r="AD20" i="45"/>
  <c r="H123" i="45"/>
  <c r="S123" i="45"/>
  <c r="BK20" i="45"/>
  <c r="BK73" i="45"/>
  <c r="H223" i="45"/>
  <c r="AD73" i="45"/>
  <c r="AO73" i="45"/>
  <c r="H70" i="45"/>
  <c r="AD170" i="45"/>
  <c r="AO20" i="45"/>
  <c r="AZ23" i="45"/>
  <c r="AO173" i="45"/>
  <c r="AO70" i="45"/>
  <c r="S23" i="45"/>
  <c r="BK173" i="45"/>
  <c r="AZ223" i="45"/>
  <c r="AD223" i="45"/>
  <c r="BK223" i="45"/>
  <c r="AO223" i="45"/>
  <c r="H170" i="45"/>
  <c r="S21" i="45"/>
  <c r="AO221" i="45"/>
  <c r="AD171" i="45"/>
  <c r="AD221" i="45"/>
  <c r="AZ221" i="45"/>
  <c r="S221" i="45"/>
  <c r="BK221" i="45"/>
  <c r="H221" i="45"/>
  <c r="BK171" i="45"/>
  <c r="AZ171" i="45"/>
  <c r="S20" i="45"/>
  <c r="AO220" i="45"/>
  <c r="AD220" i="45"/>
  <c r="BK220" i="45"/>
  <c r="BK170" i="45"/>
  <c r="AZ220" i="45"/>
  <c r="S220" i="45"/>
  <c r="S170" i="45"/>
  <c r="AD120" i="45"/>
  <c r="BK70" i="45"/>
  <c r="BK71" i="45"/>
  <c r="S223" i="45"/>
  <c r="H120" i="45"/>
  <c r="S173" i="45"/>
  <c r="AD71" i="45"/>
  <c r="AD173" i="45"/>
  <c r="AD121" i="45"/>
  <c r="AO71" i="45"/>
  <c r="BK21" i="45"/>
  <c r="AO170" i="45"/>
  <c r="AZ123" i="45"/>
  <c r="AZ20" i="45"/>
  <c r="AZ120" i="45"/>
  <c r="AZ73" i="45"/>
  <c r="AO23" i="45"/>
  <c r="AZ21" i="45"/>
  <c r="S70" i="45"/>
  <c r="H173" i="45"/>
  <c r="S171" i="45"/>
  <c r="BK23" i="45"/>
  <c r="AZ170" i="45"/>
  <c r="AO120" i="45"/>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N144" i="56" l="1"/>
  <c r="A59" i="56"/>
  <c r="A101" i="56"/>
  <c r="N17" i="56"/>
  <c r="A144" i="56"/>
  <c r="N59" i="56"/>
  <c r="A186" i="56"/>
  <c r="N101" i="56"/>
  <c r="A17" i="56"/>
  <c r="N143" i="56"/>
  <c r="A100" i="56"/>
  <c r="A143" i="56"/>
  <c r="N16" i="56"/>
  <c r="A185" i="56"/>
  <c r="N58" i="56"/>
  <c r="A16" i="56"/>
  <c r="N100" i="56"/>
  <c r="A58" i="56"/>
  <c r="N99" i="56"/>
  <c r="A99" i="56"/>
  <c r="N142" i="56"/>
  <c r="A142" i="56"/>
  <c r="A184" i="56"/>
  <c r="N15" i="56"/>
  <c r="A15" i="56"/>
  <c r="N57" i="56"/>
  <c r="A57" i="56"/>
  <c r="A141" i="56"/>
  <c r="N98" i="56"/>
  <c r="A183" i="56"/>
  <c r="N141" i="56"/>
  <c r="A14" i="56"/>
  <c r="A56" i="56"/>
  <c r="N14" i="56"/>
  <c r="N56" i="56"/>
  <c r="A98" i="56"/>
  <c r="A140" i="56"/>
  <c r="N55" i="56"/>
  <c r="A182" i="56"/>
  <c r="N97" i="56"/>
  <c r="A13" i="56"/>
  <c r="N140" i="56"/>
  <c r="A55" i="56"/>
  <c r="A97" i="56"/>
  <c r="N13" i="56"/>
  <c r="A181" i="56"/>
  <c r="N54" i="56"/>
  <c r="A12" i="56"/>
  <c r="N96" i="56"/>
  <c r="A54" i="56"/>
  <c r="N139" i="56"/>
  <c r="A96" i="56"/>
  <c r="A139" i="56"/>
  <c r="N12" i="56"/>
  <c r="A188" i="56"/>
  <c r="N19" i="56"/>
  <c r="A19" i="56"/>
  <c r="N61" i="56"/>
  <c r="A61" i="56"/>
  <c r="N103" i="56"/>
  <c r="A103" i="56"/>
  <c r="N146" i="56"/>
  <c r="A146" i="56"/>
  <c r="A180" i="56"/>
  <c r="N11" i="56"/>
  <c r="A11" i="56"/>
  <c r="N53" i="56"/>
  <c r="A53" i="56"/>
  <c r="N95" i="56"/>
  <c r="A95" i="56"/>
  <c r="N138" i="56"/>
  <c r="A138" i="56"/>
  <c r="A60" i="56"/>
  <c r="N18" i="56"/>
  <c r="A102" i="56"/>
  <c r="N60" i="56"/>
  <c r="A145" i="56"/>
  <c r="N102" i="56"/>
  <c r="N145" i="56"/>
  <c r="A187" i="56"/>
  <c r="A18" i="56"/>
  <c r="A52" i="56"/>
  <c r="N10" i="56"/>
  <c r="A94" i="56"/>
  <c r="N52" i="56"/>
  <c r="A137" i="56"/>
  <c r="N94" i="56"/>
  <c r="N137" i="56"/>
  <c r="A179" i="56"/>
  <c r="A10" i="56"/>
  <c r="D38" i="7"/>
  <c r="D39" i="7"/>
  <c r="D40" i="7"/>
  <c r="D41" i="7"/>
  <c r="D42" i="7"/>
  <c r="E42" i="7" l="1"/>
  <c r="E41" i="7"/>
  <c r="C40" i="7"/>
  <c r="E40" i="7"/>
  <c r="C41" i="7"/>
  <c r="C39" i="7"/>
  <c r="E39" i="7"/>
  <c r="C42" i="7"/>
  <c r="C38" i="7"/>
  <c r="E38" i="7"/>
  <c r="D10" i="7"/>
  <c r="O9" i="56" s="1"/>
  <c r="D14" i="45" s="1"/>
  <c r="S14" i="45" l="1"/>
  <c r="E36" i="13"/>
  <c r="D36" i="13" s="1"/>
  <c r="E35" i="13"/>
  <c r="D35" i="13" s="1"/>
  <c r="E34" i="13"/>
  <c r="D34" i="13" s="1"/>
  <c r="E33" i="13"/>
  <c r="D33" i="13" s="1"/>
  <c r="E32" i="13"/>
  <c r="D32" i="13" s="1"/>
  <c r="E10" i="7"/>
  <c r="B51" i="56" s="1"/>
  <c r="E14" i="45" s="1"/>
  <c r="B10" i="7"/>
  <c r="D11" i="7"/>
  <c r="O10" i="56" s="1"/>
  <c r="D15" i="45" s="1"/>
  <c r="AD14" i="45" s="1"/>
  <c r="D12" i="7"/>
  <c r="O11" i="56" s="1"/>
  <c r="D16" i="45" s="1"/>
  <c r="AO14" i="45" s="1"/>
  <c r="D13" i="7"/>
  <c r="O12" i="56" s="1"/>
  <c r="D17" i="45" s="1"/>
  <c r="AZ14" i="45" s="1"/>
  <c r="D14" i="7"/>
  <c r="O13" i="56" s="1"/>
  <c r="D18" i="45" s="1"/>
  <c r="BK14" i="45" s="1"/>
  <c r="D15" i="7"/>
  <c r="O14" i="56" s="1"/>
  <c r="D19" i="45" s="1"/>
  <c r="H64" i="45" s="1"/>
  <c r="D16" i="7"/>
  <c r="O15" i="56" s="1"/>
  <c r="D20" i="45" s="1"/>
  <c r="S64" i="45" s="1"/>
  <c r="D17" i="7"/>
  <c r="O16" i="56" s="1"/>
  <c r="D21" i="45" s="1"/>
  <c r="AD64" i="45" s="1"/>
  <c r="D18" i="7"/>
  <c r="O17" i="56" s="1"/>
  <c r="D22" i="45" s="1"/>
  <c r="D19" i="7"/>
  <c r="O18" i="56" s="1"/>
  <c r="D23" i="45" s="1"/>
  <c r="AZ64" i="45" s="1"/>
  <c r="D20" i="7"/>
  <c r="BK64" i="45" s="1"/>
  <c r="D21" i="7"/>
  <c r="H114" i="45" s="1"/>
  <c r="D22" i="7"/>
  <c r="S114" i="45" s="1"/>
  <c r="D23" i="7"/>
  <c r="AD114" i="45" s="1"/>
  <c r="D24" i="7"/>
  <c r="AO114" i="45" s="1"/>
  <c r="D25" i="7"/>
  <c r="AZ114" i="45" s="1"/>
  <c r="D26" i="7"/>
  <c r="D27" i="7"/>
  <c r="H164" i="45" s="1"/>
  <c r="D28" i="7"/>
  <c r="S164" i="45" s="1"/>
  <c r="D29" i="7"/>
  <c r="AD164" i="45" s="1"/>
  <c r="D30" i="7"/>
  <c r="AO164" i="45" s="1"/>
  <c r="D31" i="7"/>
  <c r="AZ164" i="45" s="1"/>
  <c r="D32" i="7"/>
  <c r="D33" i="7"/>
  <c r="D34" i="7"/>
  <c r="D35" i="7"/>
  <c r="D36" i="7"/>
  <c r="D37" i="7"/>
  <c r="D43" i="7"/>
  <c r="S214" i="45" l="1"/>
  <c r="AO214" i="45"/>
  <c r="AD214" i="45"/>
  <c r="BK214" i="45"/>
  <c r="BK164" i="45"/>
  <c r="BK114" i="45"/>
  <c r="AO64" i="45"/>
  <c r="AZ214" i="45"/>
  <c r="H214" i="45"/>
  <c r="D8" i="7"/>
  <c r="O7" i="56" s="1"/>
  <c r="D12" i="45" s="1"/>
  <c r="S15" i="45"/>
  <c r="N136" i="56"/>
  <c r="A51" i="56"/>
  <c r="A93" i="56"/>
  <c r="N9" i="56"/>
  <c r="A136" i="56"/>
  <c r="N51" i="56"/>
  <c r="A178" i="56"/>
  <c r="N93" i="56"/>
  <c r="A9" i="56"/>
  <c r="C10" i="7"/>
  <c r="E12" i="7"/>
  <c r="B53" i="56" s="1"/>
  <c r="E16" i="45" s="1"/>
  <c r="AO15" i="45" s="1"/>
  <c r="C33" i="7"/>
  <c r="E33" i="7"/>
  <c r="C25" i="7"/>
  <c r="E25" i="7"/>
  <c r="C34" i="7"/>
  <c r="E34" i="7"/>
  <c r="C32" i="7"/>
  <c r="E32" i="7"/>
  <c r="C23" i="7"/>
  <c r="E23" i="7"/>
  <c r="C24" i="7"/>
  <c r="E24" i="7"/>
  <c r="E43" i="7"/>
  <c r="C43" i="7"/>
  <c r="C30" i="7"/>
  <c r="E30" i="7"/>
  <c r="C37" i="7"/>
  <c r="E37" i="7"/>
  <c r="C29" i="7"/>
  <c r="E29" i="7"/>
  <c r="C21" i="7"/>
  <c r="E21" i="7"/>
  <c r="C26" i="7"/>
  <c r="E26" i="7"/>
  <c r="C20" i="7"/>
  <c r="E20" i="7"/>
  <c r="C31" i="7"/>
  <c r="E31" i="7"/>
  <c r="C22" i="7"/>
  <c r="E22" i="7"/>
  <c r="C36" i="7"/>
  <c r="E36" i="7"/>
  <c r="C28" i="7"/>
  <c r="E28" i="7"/>
  <c r="C35" i="7"/>
  <c r="E35" i="7"/>
  <c r="C27" i="7"/>
  <c r="E27" i="7"/>
  <c r="C19" i="7"/>
  <c r="E19" i="7"/>
  <c r="B60" i="56" s="1"/>
  <c r="E23" i="45" s="1"/>
  <c r="C18" i="7"/>
  <c r="E18" i="7"/>
  <c r="B59" i="56" s="1"/>
  <c r="E22" i="45" s="1"/>
  <c r="C17" i="7"/>
  <c r="E17" i="7"/>
  <c r="B58" i="56" s="1"/>
  <c r="E21" i="45" s="1"/>
  <c r="C16" i="7"/>
  <c r="E16" i="7"/>
  <c r="B57" i="56" s="1"/>
  <c r="E20" i="45" s="1"/>
  <c r="C15" i="7"/>
  <c r="E15" i="7"/>
  <c r="B56" i="56" s="1"/>
  <c r="E19" i="45" s="1"/>
  <c r="H65" i="45" s="1"/>
  <c r="C11" i="7"/>
  <c r="E11" i="7"/>
  <c r="B52" i="56" s="1"/>
  <c r="E15" i="45" s="1"/>
  <c r="AD15" i="45" s="1"/>
  <c r="C13" i="7"/>
  <c r="E13" i="7"/>
  <c r="B54" i="56" s="1"/>
  <c r="E17" i="45" s="1"/>
  <c r="AZ15" i="45" s="1"/>
  <c r="C14" i="7"/>
  <c r="E14" i="7"/>
  <c r="B55" i="56" s="1"/>
  <c r="E18" i="45" s="1"/>
  <c r="BK15" i="45" s="1"/>
  <c r="C12" i="7"/>
  <c r="C8" i="7" l="1"/>
  <c r="B7" i="56" s="1"/>
  <c r="C12" i="45" s="1"/>
  <c r="AO65" i="45"/>
  <c r="AZ65" i="45"/>
  <c r="BK115" i="45"/>
  <c r="AO165" i="45"/>
  <c r="S65" i="45"/>
  <c r="AZ215" i="45"/>
  <c r="H165" i="45"/>
  <c r="H115" i="45"/>
  <c r="BK215" i="45"/>
  <c r="S115" i="45"/>
  <c r="S215" i="45"/>
  <c r="AD165" i="45"/>
  <c r="AZ115" i="45"/>
  <c r="AD65" i="45"/>
  <c r="AZ165" i="45"/>
  <c r="AO115" i="45"/>
  <c r="BK165" i="45"/>
  <c r="BK65" i="45"/>
  <c r="H215" i="45"/>
  <c r="AD215" i="45"/>
  <c r="S165" i="45"/>
  <c r="AD115" i="45"/>
  <c r="AO215" i="45"/>
  <c r="B14" i="56"/>
  <c r="C19" i="45" s="1"/>
  <c r="E9" i="13"/>
  <c r="D9" i="13" s="1"/>
  <c r="B18" i="56"/>
  <c r="C23" i="45" s="1"/>
  <c r="E13" i="13"/>
  <c r="D13" i="13" s="1"/>
  <c r="E20" i="13"/>
  <c r="D20" i="13" s="1"/>
  <c r="E24" i="13"/>
  <c r="D24" i="13" s="1"/>
  <c r="E26" i="13"/>
  <c r="D26" i="13" s="1"/>
  <c r="B9" i="56"/>
  <c r="C14" i="45" s="1"/>
  <c r="E4" i="13"/>
  <c r="D4" i="13" s="1"/>
  <c r="E22" i="13"/>
  <c r="D22" i="13" s="1"/>
  <c r="B10" i="56"/>
  <c r="C15" i="45" s="1"/>
  <c r="E5" i="13"/>
  <c r="D5" i="13" s="1"/>
  <c r="E14" i="13"/>
  <c r="D14" i="13" s="1"/>
  <c r="E17" i="13"/>
  <c r="D17" i="13" s="1"/>
  <c r="E27" i="13"/>
  <c r="D27" i="13" s="1"/>
  <c r="B11" i="56"/>
  <c r="C16" i="45" s="1"/>
  <c r="E6" i="13"/>
  <c r="D6" i="13" s="1"/>
  <c r="B13" i="56"/>
  <c r="C18" i="45" s="1"/>
  <c r="E8" i="13"/>
  <c r="D8" i="13" s="1"/>
  <c r="E21" i="13"/>
  <c r="D21" i="13" s="1"/>
  <c r="E15" i="13"/>
  <c r="D15" i="13" s="1"/>
  <c r="E28" i="13"/>
  <c r="D28" i="13" s="1"/>
  <c r="B17" i="56"/>
  <c r="C22" i="45" s="1"/>
  <c r="E12" i="13"/>
  <c r="D12" i="13" s="1"/>
  <c r="B15" i="56"/>
  <c r="C20" i="45" s="1"/>
  <c r="E10" i="13"/>
  <c r="D10" i="13" s="1"/>
  <c r="E16" i="13"/>
  <c r="D16" i="13" s="1"/>
  <c r="B12" i="56"/>
  <c r="C17" i="45" s="1"/>
  <c r="E7" i="13"/>
  <c r="D7" i="13" s="1"/>
  <c r="E11" i="13"/>
  <c r="D11" i="13" s="1"/>
  <c r="B16" i="56"/>
  <c r="C21" i="45" s="1"/>
  <c r="E25" i="13"/>
  <c r="D25" i="13" s="1"/>
  <c r="E23" i="13"/>
  <c r="D23" i="13" s="1"/>
  <c r="E18" i="13"/>
  <c r="D18" i="13" s="1"/>
  <c r="E19" i="13"/>
  <c r="D19" i="13" s="1"/>
  <c r="E31" i="13"/>
  <c r="D31" i="13" s="1"/>
  <c r="E30" i="13"/>
  <c r="D30" i="13" s="1"/>
  <c r="E29" i="13"/>
  <c r="D29" i="13" s="1"/>
  <c r="E37" i="13"/>
  <c r="D37" i="13" s="1"/>
  <c r="H163" i="45" l="1"/>
  <c r="AZ13" i="45"/>
  <c r="AO13" i="45"/>
  <c r="AD13" i="45"/>
  <c r="H113" i="45"/>
  <c r="BK13" i="45"/>
  <c r="H63" i="45"/>
  <c r="AD213" i="45"/>
  <c r="S213" i="45"/>
  <c r="AZ213" i="45"/>
  <c r="AO213" i="45"/>
  <c r="H213" i="45"/>
  <c r="S13" i="45"/>
  <c r="AD163" i="45"/>
  <c r="BK63" i="45"/>
  <c r="AO63" i="45"/>
  <c r="AZ163" i="45"/>
  <c r="AD63" i="45"/>
  <c r="BK113" i="45"/>
  <c r="S63" i="45"/>
  <c r="AO113" i="45"/>
  <c r="BK163" i="45"/>
  <c r="AZ63" i="45"/>
  <c r="S163" i="45"/>
  <c r="AO163" i="45"/>
  <c r="AD113" i="45"/>
  <c r="AZ113" i="45"/>
  <c r="S113" i="45"/>
  <c r="BK213" i="45"/>
  <c r="E38" i="13"/>
  <c r="D38" i="13"/>
</calcChain>
</file>

<file path=xl/sharedStrings.xml><?xml version="1.0" encoding="utf-8"?>
<sst xmlns="http://schemas.openxmlformats.org/spreadsheetml/2006/main" count="1306" uniqueCount="68">
  <si>
    <t>Informatie</t>
  </si>
  <si>
    <t>Legenda</t>
  </si>
  <si>
    <t xml:space="preserve">Veld waar je gegevens in kunt vullen. </t>
  </si>
  <si>
    <t>(licht groen)</t>
  </si>
  <si>
    <t xml:space="preserve">Veld waar eerdere ingevoerde gegevens zichtbaar zijn. </t>
  </si>
  <si>
    <t>(geblokkeerde cellen)</t>
  </si>
  <si>
    <t xml:space="preserve">Veld waar gegevens berekend worden. </t>
  </si>
  <si>
    <t>Tabbladen</t>
  </si>
  <si>
    <t>Uitleg over het document</t>
  </si>
  <si>
    <t>1 t/m 10</t>
  </si>
  <si>
    <t xml:space="preserve">Tien tabbladen voor het invoeren van 10 toetsen. </t>
  </si>
  <si>
    <t>Hele Jaar</t>
  </si>
  <si>
    <t xml:space="preserve">Overzicht van de gehele klas over het gehele jaar. </t>
  </si>
  <si>
    <t xml:space="preserve">Cijfertabel per tabblad invoeren door onderstaande link te gebruiken. </t>
  </si>
  <si>
    <t>Signatuur</t>
  </si>
  <si>
    <t>Personalisier</t>
  </si>
  <si>
    <t>School</t>
  </si>
  <si>
    <t>Klas</t>
  </si>
  <si>
    <t>E-Mail</t>
  </si>
  <si>
    <t>Opmerkingen</t>
  </si>
  <si>
    <t>Toets</t>
  </si>
  <si>
    <t>Onderwerp</t>
  </si>
  <si>
    <t>Categorieën</t>
  </si>
  <si>
    <t>Kleur analyse</t>
  </si>
  <si>
    <t>Ja</t>
  </si>
  <si>
    <t>Opdrachten</t>
  </si>
  <si>
    <t>Voldoende</t>
  </si>
  <si>
    <t>Overzicht</t>
  </si>
  <si>
    <t>Toetsanalyse</t>
  </si>
  <si>
    <t>Cijfer</t>
  </si>
  <si>
    <t>Totaal</t>
  </si>
  <si>
    <t>Procent</t>
  </si>
  <si>
    <t>Gemiddeld</t>
  </si>
  <si>
    <t>Cijfertabel</t>
  </si>
  <si>
    <t>Juist</t>
  </si>
  <si>
    <t>Onjuist</t>
  </si>
  <si>
    <t>Niet deelgenomen</t>
  </si>
  <si>
    <t>END</t>
  </si>
  <si>
    <t>Jaaroverzicht</t>
  </si>
  <si>
    <t>Ø</t>
  </si>
  <si>
    <t>Weegfactor</t>
  </si>
  <si>
    <t>Gemiddelde</t>
  </si>
  <si>
    <t>Aantal leerlingen</t>
  </si>
  <si>
    <t>Toets:</t>
  </si>
  <si>
    <t>Onderwerp:</t>
  </si>
  <si>
    <t>Van:</t>
  </si>
  <si>
    <t>Nummer</t>
  </si>
  <si>
    <t>Total</t>
  </si>
  <si>
    <t>Cijfer:</t>
  </si>
  <si>
    <t>Punten:</t>
  </si>
  <si>
    <t>Percentage:</t>
  </si>
  <si>
    <t>Punten totaal:</t>
  </si>
  <si>
    <t>Analyse</t>
  </si>
  <si>
    <t>LOGO</t>
  </si>
  <si>
    <t>SCHOOL</t>
  </si>
  <si>
    <t>© 2022 SlimCijfer.nl, The Netherlands, All Rights Reserved.</t>
  </si>
  <si>
    <t>SlimCijfer.nl</t>
  </si>
  <si>
    <t>SlimCijfer</t>
  </si>
  <si>
    <t>SlimCijfer Basic</t>
  </si>
  <si>
    <t>LICENTIE: SlimCijfer.nl Basic, 2022</t>
  </si>
  <si>
    <t>x</t>
  </si>
  <si>
    <t>De berekeningen van SlimCijfer.nl worden uiterst zorgvuldig uitgevoerd. Ondanks het grootste vertrouwen in de gehanteerde formules, kan SlimCijfer de juistheid van de gepubliceerde informatie nooit garanderen. Het gebruik van dit bestand geschiedt daarom volledig op het risico en de verantwoordelijkheid van de gebruiker. © Copyright 2022. Alle rechten voorbehouden. Bij bijzondere wensen neem contact op met de ontwikkelaar van SlimCijfer.</t>
  </si>
  <si>
    <t>slimcijfer</t>
  </si>
  <si>
    <t>slimcifer</t>
  </si>
  <si>
    <t>www.slimcijfer.nl</t>
  </si>
  <si>
    <t>Docent</t>
  </si>
  <si>
    <t>Studenten</t>
  </si>
  <si>
    <t>Aantal studenten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</si>
</sst>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b/>
      <sz val="12"/>
      <color theme="1"/>
      <name val="Comic Sans MS"/>
      <family val="4"/>
    </font>
    <font>
      <sz val="11"/>
      <color theme="1"/>
      <name val="Calibri Light"/>
      <family val="2"/>
    </font>
    <font>
      <b/>
      <sz val="11"/>
      <color theme="1"/>
      <name val="Calibri Light"/>
      <family val="2"/>
    </font>
    <font>
      <sz val="11"/>
      <color theme="0" tint="-0.499984740745262"/>
      <name val="Calibri Light"/>
      <family val="2"/>
    </font>
    <font>
      <sz val="11"/>
      <color theme="1"/>
      <name val="Candara Light"/>
      <family val="2"/>
    </font>
    <font>
      <b/>
      <sz val="16"/>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
      <b/>
      <sz val="11"/>
      <color theme="0"/>
      <name val="Calibri"/>
      <family val="2"/>
    </font>
    <font>
      <sz val="9"/>
      <name val="Arial"/>
      <family val="2"/>
    </font>
    <font>
      <b/>
      <sz val="22"/>
      <color theme="1" tint="0.249977111117893"/>
      <name val="Calibri"/>
      <family val="2"/>
      <scheme val="minor"/>
    </font>
    <font>
      <i/>
      <sz val="11"/>
      <color theme="1"/>
      <name val="Calibri"/>
      <family val="2"/>
      <scheme val="minor"/>
    </font>
    <font>
      <sz val="11"/>
      <color theme="0" tint="-0.499984740745262"/>
      <name val="Calibri"/>
      <family val="2"/>
      <scheme val="minor"/>
    </font>
    <font>
      <sz val="11"/>
      <color theme="1"/>
      <name val="Calibri"/>
      <family val="2"/>
    </font>
    <font>
      <b/>
      <sz val="20"/>
      <color theme="0" tint="-0.34998626667073579"/>
      <name val="Calibri"/>
      <family val="2"/>
      <scheme val="minor"/>
    </font>
    <font>
      <b/>
      <sz val="22"/>
      <color theme="0" tint="-0.499984740745262"/>
      <name val="Calibri"/>
      <family val="2"/>
      <scheme val="minor"/>
    </font>
    <font>
      <b/>
      <sz val="1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rgb="FFFF914D"/>
        <bgColor indexed="64"/>
      </patternFill>
    </fill>
    <fill>
      <patternFill patternType="solid">
        <fgColor theme="9" tint="0.39997558519241921"/>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theme="0"/>
      </right>
      <top style="thin">
        <color theme="0"/>
      </top>
      <bottom/>
      <diagonal/>
    </border>
    <border>
      <left style="thin">
        <color theme="0"/>
      </left>
      <right style="thin">
        <color theme="0"/>
      </right>
      <top style="medium">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bottom style="thin">
        <color indexed="64"/>
      </bottom>
      <diagonal/>
    </border>
    <border>
      <left/>
      <right/>
      <top/>
      <bottom style="thin">
        <color theme="0"/>
      </bottom>
      <diagonal/>
    </border>
    <border>
      <left style="thin">
        <color theme="0"/>
      </left>
      <right/>
      <top style="thin">
        <color theme="0"/>
      </top>
      <bottom style="thin">
        <color theme="0"/>
      </bottom>
      <diagonal/>
    </border>
    <border>
      <left/>
      <right/>
      <top style="thin">
        <color auto="1"/>
      </top>
      <bottom/>
      <diagonal/>
    </border>
    <border>
      <left/>
      <right/>
      <top style="thin">
        <color indexed="64"/>
      </top>
      <bottom style="thin">
        <color indexed="64"/>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style="thin">
        <color indexed="64"/>
      </top>
      <bottom style="medium">
        <color indexed="64"/>
      </bottom>
      <diagonal/>
    </border>
    <border>
      <left style="thin">
        <color theme="0"/>
      </left>
      <right style="thin">
        <color theme="0"/>
      </right>
      <top/>
      <bottom style="thick">
        <color auto="1"/>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theme="0"/>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0"/>
      </right>
      <top style="medium">
        <color theme="0"/>
      </top>
      <bottom/>
      <diagonal/>
    </border>
    <border>
      <left style="thin">
        <color theme="0"/>
      </left>
      <right style="medium">
        <color indexed="64"/>
      </right>
      <top style="medium">
        <color theme="0"/>
      </top>
      <bottom/>
      <diagonal/>
    </border>
    <border>
      <left style="medium">
        <color indexed="64"/>
      </left>
      <right style="thin">
        <color theme="0"/>
      </right>
      <top/>
      <bottom style="thick">
        <color auto="1"/>
      </bottom>
      <diagonal/>
    </border>
    <border>
      <left style="thin">
        <color theme="0"/>
      </left>
      <right style="medium">
        <color indexed="64"/>
      </right>
      <top/>
      <bottom style="thick">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
    <xf numFmtId="0" fontId="0" fillId="0" borderId="0"/>
    <xf numFmtId="9" fontId="4" fillId="0" borderId="0" applyFont="0" applyFill="0" applyBorder="0" applyAlignment="0" applyProtection="0"/>
    <xf numFmtId="0" fontId="6" fillId="0" borderId="0" applyNumberFormat="0" applyFill="0" applyBorder="0" applyAlignment="0" applyProtection="0"/>
  </cellStyleXfs>
  <cellXfs count="337">
    <xf numFmtId="0" fontId="0" fillId="0" borderId="0" xfId="0"/>
    <xf numFmtId="0" fontId="0" fillId="0" borderId="0" xfId="0" applyProtection="1">
      <protection hidden="1"/>
    </xf>
    <xf numFmtId="0" fontId="14" fillId="6" borderId="28" xfId="0" applyFont="1" applyFill="1" applyBorder="1" applyAlignment="1" applyProtection="1">
      <alignment horizontal="center"/>
      <protection hidden="1"/>
    </xf>
    <xf numFmtId="0" fontId="14" fillId="6" borderId="29" xfId="0" applyFont="1" applyFill="1" applyBorder="1" applyAlignment="1" applyProtection="1">
      <alignment horizontal="center"/>
      <protection hidden="1"/>
    </xf>
    <xf numFmtId="0" fontId="0" fillId="6" borderId="27" xfId="0" applyFill="1" applyBorder="1" applyProtection="1">
      <protection hidden="1"/>
    </xf>
    <xf numFmtId="0" fontId="0" fillId="6" borderId="30" xfId="0" applyFill="1" applyBorder="1" applyProtection="1">
      <protection hidden="1"/>
    </xf>
    <xf numFmtId="0" fontId="16" fillId="6" borderId="30" xfId="0" applyFont="1" applyFill="1" applyBorder="1" applyAlignment="1" applyProtection="1">
      <alignment horizontal="center"/>
      <protection hidden="1"/>
    </xf>
    <xf numFmtId="0" fontId="1" fillId="2" borderId="16" xfId="0" applyFont="1" applyFill="1" applyBorder="1" applyProtection="1">
      <protection hidden="1"/>
    </xf>
    <xf numFmtId="0" fontId="3" fillId="2" borderId="16" xfId="0" applyFont="1" applyFill="1" applyBorder="1" applyAlignment="1" applyProtection="1">
      <alignment horizontal="center"/>
      <protection hidden="1"/>
    </xf>
    <xf numFmtId="0" fontId="3" fillId="2" borderId="16" xfId="0" applyFont="1" applyFill="1" applyBorder="1" applyProtection="1">
      <protection hidden="1"/>
    </xf>
    <xf numFmtId="0" fontId="0" fillId="2" borderId="16" xfId="0" applyFill="1" applyBorder="1" applyProtection="1">
      <protection hidden="1"/>
    </xf>
    <xf numFmtId="0" fontId="5" fillId="2" borderId="16" xfId="0" applyFont="1" applyFill="1" applyBorder="1" applyProtection="1">
      <protection hidden="1"/>
    </xf>
    <xf numFmtId="0" fontId="15" fillId="6" borderId="0" xfId="0" applyFont="1" applyFill="1" applyAlignment="1" applyProtection="1">
      <alignment horizontal="center"/>
      <protection hidden="1"/>
    </xf>
    <xf numFmtId="0" fontId="2" fillId="5" borderId="1" xfId="0" applyFont="1" applyFill="1" applyBorder="1" applyProtection="1">
      <protection hidden="1"/>
    </xf>
    <xf numFmtId="0" fontId="0" fillId="3" borderId="1" xfId="0" applyFill="1" applyBorder="1" applyAlignment="1" applyProtection="1">
      <alignment horizontal="center"/>
      <protection hidden="1"/>
    </xf>
    <xf numFmtId="9" fontId="2" fillId="3" borderId="3" xfId="1" applyFont="1" applyFill="1" applyBorder="1" applyAlignment="1" applyProtection="1">
      <alignment horizontal="right"/>
      <protection hidden="1"/>
    </xf>
    <xf numFmtId="0" fontId="9" fillId="0" borderId="0" xfId="0" applyFont="1" applyProtection="1">
      <protection hidden="1"/>
    </xf>
    <xf numFmtId="0" fontId="9" fillId="0" borderId="0" xfId="0" applyFont="1" applyAlignment="1" applyProtection="1">
      <alignment horizontal="right"/>
      <protection hidden="1"/>
    </xf>
    <xf numFmtId="0" fontId="9" fillId="0" borderId="18" xfId="0" applyFont="1" applyBorder="1" applyProtection="1">
      <protection hidden="1"/>
    </xf>
    <xf numFmtId="0" fontId="10" fillId="0" borderId="18" xfId="0" applyFont="1" applyBorder="1" applyProtection="1">
      <protection hidden="1"/>
    </xf>
    <xf numFmtId="0" fontId="9" fillId="0" borderId="19" xfId="0" applyFont="1" applyBorder="1" applyProtection="1">
      <protection hidden="1"/>
    </xf>
    <xf numFmtId="0" fontId="11" fillId="0" borderId="20" xfId="0" applyFont="1" applyBorder="1" applyProtection="1">
      <protection hidden="1"/>
    </xf>
    <xf numFmtId="0" fontId="0" fillId="3" borderId="2" xfId="0" applyFill="1" applyBorder="1" applyAlignment="1" applyProtection="1">
      <alignment horizontal="center"/>
      <protection hidden="1"/>
    </xf>
    <xf numFmtId="0" fontId="0" fillId="3" borderId="3" xfId="0" applyFill="1" applyBorder="1" applyAlignment="1" applyProtection="1">
      <alignment horizontal="center"/>
      <protection hidden="1"/>
    </xf>
    <xf numFmtId="0" fontId="14" fillId="0" borderId="0" xfId="0" applyFont="1" applyProtection="1">
      <protection hidden="1"/>
    </xf>
    <xf numFmtId="0" fontId="14" fillId="0" borderId="0" xfId="0" applyFont="1" applyAlignment="1" applyProtection="1">
      <alignment horizontal="center"/>
      <protection hidden="1"/>
    </xf>
    <xf numFmtId="0" fontId="2" fillId="0" borderId="0" xfId="0" applyFont="1" applyProtection="1">
      <protection hidden="1"/>
    </xf>
    <xf numFmtId="0" fontId="0" fillId="0" borderId="0" xfId="0" applyAlignment="1" applyProtection="1">
      <alignment horizontal="center"/>
      <protection hidden="1"/>
    </xf>
    <xf numFmtId="0" fontId="5" fillId="0" borderId="0" xfId="0" applyFont="1" applyAlignment="1" applyProtection="1">
      <alignment horizontal="center"/>
      <protection hidden="1"/>
    </xf>
    <xf numFmtId="9" fontId="5" fillId="0" borderId="0" xfId="1" applyFont="1" applyFill="1" applyBorder="1" applyAlignment="1" applyProtection="1">
      <alignment horizontal="center"/>
      <protection hidden="1"/>
    </xf>
    <xf numFmtId="0" fontId="15" fillId="0" borderId="0" xfId="0" applyFont="1" applyProtection="1">
      <protection hidden="1"/>
    </xf>
    <xf numFmtId="0" fontId="15" fillId="0" borderId="0" xfId="0" applyFont="1" applyAlignment="1" applyProtection="1">
      <alignment horizontal="center"/>
      <protection hidden="1"/>
    </xf>
    <xf numFmtId="9" fontId="15" fillId="0" borderId="0" xfId="1" applyFont="1" applyFill="1" applyBorder="1" applyAlignment="1" applyProtection="1">
      <alignment horizontal="center"/>
      <protection hidden="1"/>
    </xf>
    <xf numFmtId="1" fontId="15" fillId="0" borderId="0" xfId="1" applyNumberFormat="1" applyFont="1" applyFill="1" applyBorder="1" applyAlignment="1" applyProtection="1">
      <alignment horizontal="center"/>
      <protection hidden="1"/>
    </xf>
    <xf numFmtId="1" fontId="15" fillId="0" borderId="0" xfId="0" applyNumberFormat="1" applyFont="1" applyAlignment="1" applyProtection="1">
      <alignment horizontal="center"/>
      <protection hidden="1"/>
    </xf>
    <xf numFmtId="1" fontId="15" fillId="0" borderId="0" xfId="0" applyNumberFormat="1" applyFont="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3" fillId="0" borderId="7" xfId="0" applyFont="1" applyBorder="1" applyProtection="1">
      <protection hidden="1"/>
    </xf>
    <xf numFmtId="0" fontId="0" fillId="4" borderId="9" xfId="0" applyFill="1" applyBorder="1" applyProtection="1">
      <protection hidden="1"/>
    </xf>
    <xf numFmtId="0" fontId="0" fillId="5" borderId="9" xfId="0" applyFill="1" applyBorder="1" applyProtection="1">
      <protection hidden="1"/>
    </xf>
    <xf numFmtId="0" fontId="0" fillId="3" borderId="9" xfId="0" applyFill="1" applyBorder="1" applyProtection="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3" fillId="0" borderId="0" xfId="0" applyFont="1" applyProtection="1">
      <protection hidden="1"/>
    </xf>
    <xf numFmtId="0" fontId="5" fillId="0" borderId="0" xfId="2" applyFont="1" applyAlignment="1" applyProtection="1">
      <alignment horizontal="center"/>
      <protection hidden="1"/>
    </xf>
    <xf numFmtId="0" fontId="5" fillId="0" borderId="0" xfId="2" applyFont="1" applyFill="1" applyProtection="1">
      <protection hidden="1"/>
    </xf>
    <xf numFmtId="0" fontId="5" fillId="0" borderId="0" xfId="2" applyFont="1" applyAlignment="1" applyProtection="1">
      <protection hidden="1"/>
    </xf>
    <xf numFmtId="0" fontId="14" fillId="6" borderId="31" xfId="0" applyFont="1" applyFill="1" applyBorder="1" applyProtection="1">
      <protection hidden="1"/>
    </xf>
    <xf numFmtId="0" fontId="14" fillId="6" borderId="32"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14" fillId="6" borderId="34" xfId="0" applyFont="1" applyFill="1" applyBorder="1" applyAlignment="1" applyProtection="1">
      <alignment horizontal="center"/>
      <protection hidden="1"/>
    </xf>
    <xf numFmtId="0" fontId="14" fillId="6" borderId="35" xfId="0" applyFont="1" applyFill="1" applyBorder="1" applyAlignment="1" applyProtection="1">
      <alignment horizontal="center"/>
      <protection hidden="1"/>
    </xf>
    <xf numFmtId="0" fontId="14" fillId="6" borderId="36" xfId="0" applyFont="1" applyFill="1" applyBorder="1" applyAlignment="1" applyProtection="1">
      <alignment horizontal="center"/>
      <protection hidden="1"/>
    </xf>
    <xf numFmtId="0" fontId="15" fillId="6" borderId="23" xfId="0" applyFont="1" applyFill="1" applyBorder="1" applyProtection="1">
      <protection hidden="1"/>
    </xf>
    <xf numFmtId="0" fontId="15" fillId="6" borderId="25" xfId="0" applyFont="1" applyFill="1" applyBorder="1" applyProtection="1">
      <protection hidden="1"/>
    </xf>
    <xf numFmtId="0" fontId="15" fillId="6" borderId="26" xfId="0" applyFont="1" applyFill="1" applyBorder="1" applyProtection="1">
      <protection hidden="1"/>
    </xf>
    <xf numFmtId="0" fontId="2" fillId="4" borderId="17" xfId="0" applyFont="1" applyFill="1" applyBorder="1" applyAlignment="1" applyProtection="1">
      <alignment horizontal="center"/>
      <protection locked="0" hidden="1"/>
    </xf>
    <xf numFmtId="0" fontId="2" fillId="4" borderId="1" xfId="0" applyFont="1" applyFill="1" applyBorder="1" applyProtection="1">
      <protection locked="0" hidden="1"/>
    </xf>
    <xf numFmtId="0" fontId="5" fillId="4" borderId="37" xfId="0" applyFont="1" applyFill="1" applyBorder="1" applyAlignment="1" applyProtection="1">
      <alignment horizontal="center"/>
      <protection locked="0" hidden="1"/>
    </xf>
    <xf numFmtId="0" fontId="5" fillId="4" borderId="14" xfId="0" applyFont="1" applyFill="1" applyBorder="1" applyAlignment="1" applyProtection="1">
      <alignment horizontal="center"/>
      <protection locked="0" hidden="1"/>
    </xf>
    <xf numFmtId="0" fontId="14" fillId="6" borderId="1" xfId="0" applyFont="1" applyFill="1" applyBorder="1" applyProtection="1">
      <protection hidden="1"/>
    </xf>
    <xf numFmtId="0" fontId="15" fillId="6" borderId="32" xfId="0" applyFont="1" applyFill="1" applyBorder="1" applyProtection="1">
      <protection hidden="1"/>
    </xf>
    <xf numFmtId="9" fontId="15" fillId="6" borderId="32" xfId="1" applyFont="1" applyFill="1" applyBorder="1" applyAlignment="1" applyProtection="1">
      <alignment horizontal="center"/>
      <protection hidden="1"/>
    </xf>
    <xf numFmtId="0" fontId="15" fillId="6" borderId="29" xfId="0" applyFont="1" applyFill="1" applyBorder="1" applyProtection="1">
      <protection hidden="1"/>
    </xf>
    <xf numFmtId="9" fontId="15" fillId="6" borderId="29" xfId="1" applyFont="1" applyFill="1" applyBorder="1" applyAlignment="1" applyProtection="1">
      <alignment horizontal="center"/>
      <protection hidden="1"/>
    </xf>
    <xf numFmtId="1" fontId="15" fillId="6" borderId="29" xfId="0" applyNumberFormat="1" applyFont="1" applyFill="1" applyBorder="1" applyProtection="1">
      <protection hidden="1"/>
    </xf>
    <xf numFmtId="1" fontId="15" fillId="6" borderId="29" xfId="0" applyNumberFormat="1" applyFont="1" applyFill="1" applyBorder="1" applyAlignment="1" applyProtection="1">
      <alignment horizontal="center"/>
      <protection hidden="1"/>
    </xf>
    <xf numFmtId="1" fontId="15" fillId="6" borderId="39" xfId="0" applyNumberFormat="1" applyFont="1" applyFill="1" applyBorder="1" applyAlignment="1" applyProtection="1">
      <alignment horizontal="center"/>
      <protection hidden="1"/>
    </xf>
    <xf numFmtId="0" fontId="0" fillId="0" borderId="42" xfId="0" applyBorder="1" applyProtection="1">
      <protection hidden="1"/>
    </xf>
    <xf numFmtId="9" fontId="12" fillId="0" borderId="42" xfId="0" applyNumberFormat="1" applyFont="1" applyBorder="1" applyAlignment="1" applyProtection="1">
      <alignment horizontal="center"/>
      <protection hidden="1"/>
    </xf>
    <xf numFmtId="0" fontId="0" fillId="0" borderId="43" xfId="0" applyBorder="1" applyProtection="1">
      <protection hidden="1"/>
    </xf>
    <xf numFmtId="9" fontId="12" fillId="0" borderId="43" xfId="0" applyNumberFormat="1" applyFont="1" applyBorder="1" applyAlignment="1" applyProtection="1">
      <alignment horizontal="center"/>
      <protection hidden="1"/>
    </xf>
    <xf numFmtId="0" fontId="0" fillId="0" borderId="44" xfId="0" applyBorder="1" applyProtection="1">
      <protection hidden="1"/>
    </xf>
    <xf numFmtId="9" fontId="12" fillId="0" borderId="44" xfId="0" applyNumberFormat="1" applyFont="1" applyBorder="1" applyAlignment="1" applyProtection="1">
      <alignment horizontal="center"/>
      <protection hidden="1"/>
    </xf>
    <xf numFmtId="0" fontId="5" fillId="5" borderId="1" xfId="0" applyFont="1" applyFill="1" applyBorder="1" applyAlignment="1" applyProtection="1">
      <alignment horizontal="center"/>
      <protection hidden="1"/>
    </xf>
    <xf numFmtId="9" fontId="5" fillId="5" borderId="1" xfId="1" applyFont="1" applyFill="1" applyBorder="1" applyAlignment="1" applyProtection="1">
      <alignment horizontal="center"/>
      <protection hidden="1"/>
    </xf>
    <xf numFmtId="0" fontId="0" fillId="0" borderId="0" xfId="0" applyAlignment="1" applyProtection="1">
      <alignment horizontal="right"/>
      <protection hidden="1"/>
    </xf>
    <xf numFmtId="0" fontId="0" fillId="0" borderId="45" xfId="0" applyBorder="1" applyProtection="1">
      <protection hidden="1"/>
    </xf>
    <xf numFmtId="0" fontId="9" fillId="0" borderId="46" xfId="0" applyFont="1" applyBorder="1" applyProtection="1">
      <protection hidden="1"/>
    </xf>
    <xf numFmtId="0" fontId="0" fillId="0" borderId="46" xfId="0" applyBorder="1" applyProtection="1">
      <protection hidden="1"/>
    </xf>
    <xf numFmtId="0" fontId="9" fillId="0" borderId="47" xfId="0" applyFont="1" applyBorder="1" applyProtection="1">
      <protection hidden="1"/>
    </xf>
    <xf numFmtId="0" fontId="0" fillId="0" borderId="47" xfId="0" applyBorder="1" applyProtection="1">
      <protection hidden="1"/>
    </xf>
    <xf numFmtId="0" fontId="15" fillId="6" borderId="49" xfId="0" applyFont="1" applyFill="1" applyBorder="1" applyProtection="1">
      <protection hidden="1"/>
    </xf>
    <xf numFmtId="0" fontId="14" fillId="0" borderId="5" xfId="0" applyFont="1" applyBorder="1" applyProtection="1">
      <protection hidden="1"/>
    </xf>
    <xf numFmtId="164" fontId="0" fillId="0" borderId="0" xfId="1" applyNumberFormat="1" applyFont="1" applyFill="1" applyBorder="1" applyAlignment="1" applyProtection="1">
      <alignment horizontal="center"/>
      <protection hidden="1"/>
    </xf>
    <xf numFmtId="1" fontId="2" fillId="0" borderId="0" xfId="0" applyNumberFormat="1" applyFont="1" applyAlignment="1" applyProtection="1">
      <alignment horizontal="center"/>
      <protection hidden="1"/>
    </xf>
    <xf numFmtId="9" fontId="0" fillId="0" borderId="0" xfId="1" applyFont="1" applyFill="1" applyBorder="1" applyAlignment="1" applyProtection="1">
      <alignment horizontal="center"/>
      <protection hidden="1"/>
    </xf>
    <xf numFmtId="0" fontId="16" fillId="0" borderId="0" xfId="0" applyFont="1" applyAlignment="1" applyProtection="1">
      <alignment horizontal="center"/>
      <protection hidden="1"/>
    </xf>
    <xf numFmtId="0" fontId="3" fillId="7" borderId="51" xfId="0" applyFont="1" applyFill="1" applyBorder="1" applyAlignment="1" applyProtection="1">
      <alignment horizontal="center"/>
      <protection hidden="1"/>
    </xf>
    <xf numFmtId="0" fontId="14" fillId="6" borderId="41" xfId="0" applyFont="1" applyFill="1" applyBorder="1" applyProtection="1">
      <protection hidden="1"/>
    </xf>
    <xf numFmtId="0" fontId="14" fillId="6" borderId="59" xfId="0" applyFont="1" applyFill="1" applyBorder="1" applyProtection="1">
      <protection hidden="1"/>
    </xf>
    <xf numFmtId="0" fontId="0" fillId="0" borderId="0" xfId="0" applyAlignment="1" applyProtection="1">
      <alignment horizontal="center" vertical="center"/>
      <protection hidden="1"/>
    </xf>
    <xf numFmtId="1" fontId="2" fillId="0" borderId="0" xfId="0" applyNumberFormat="1" applyFont="1" applyAlignment="1" applyProtection="1">
      <alignment horizontal="center" vertical="center"/>
      <protection hidden="1"/>
    </xf>
    <xf numFmtId="9" fontId="2" fillId="0" borderId="0" xfId="1" applyFont="1" applyFill="1" applyBorder="1" applyAlignment="1" applyProtection="1">
      <alignment horizontal="center" vertical="center"/>
      <protection hidden="1"/>
    </xf>
    <xf numFmtId="0" fontId="15" fillId="0" borderId="0" xfId="0" applyFont="1" applyAlignment="1" applyProtection="1">
      <alignment horizontal="center" vertical="center"/>
      <protection hidden="1"/>
    </xf>
    <xf numFmtId="1" fontId="15" fillId="0" borderId="0" xfId="0" applyNumberFormat="1" applyFont="1" applyAlignment="1" applyProtection="1">
      <alignment horizontal="center" vertical="center"/>
      <protection hidden="1"/>
    </xf>
    <xf numFmtId="1" fontId="2" fillId="3" borderId="9" xfId="0" applyNumberFormat="1" applyFont="1" applyFill="1" applyBorder="1" applyAlignment="1" applyProtection="1">
      <alignment horizontal="center" vertical="center"/>
      <protection hidden="1"/>
    </xf>
    <xf numFmtId="0" fontId="0" fillId="3" borderId="50" xfId="0" applyFill="1" applyBorder="1" applyAlignment="1" applyProtection="1">
      <alignment horizontal="center"/>
      <protection hidden="1"/>
    </xf>
    <xf numFmtId="0" fontId="2" fillId="5" borderId="37" xfId="0" applyFont="1" applyFill="1" applyBorder="1" applyProtection="1">
      <protection hidden="1"/>
    </xf>
    <xf numFmtId="0" fontId="2" fillId="5" borderId="14" xfId="0" applyFont="1" applyFill="1" applyBorder="1" applyProtection="1">
      <protection hidden="1"/>
    </xf>
    <xf numFmtId="0" fontId="2" fillId="5" borderId="48" xfId="0" applyFont="1" applyFill="1" applyBorder="1" applyProtection="1">
      <protection hidden="1"/>
    </xf>
    <xf numFmtId="0" fontId="14" fillId="6" borderId="69" xfId="0" applyFont="1" applyFill="1" applyBorder="1" applyAlignment="1" applyProtection="1">
      <alignment horizontal="center"/>
      <protection hidden="1"/>
    </xf>
    <xf numFmtId="0" fontId="14" fillId="6" borderId="70" xfId="0" applyFont="1" applyFill="1" applyBorder="1" applyAlignment="1" applyProtection="1">
      <alignment horizontal="center"/>
      <protection hidden="1"/>
    </xf>
    <xf numFmtId="164" fontId="0" fillId="3" borderId="9" xfId="1" applyNumberFormat="1" applyFont="1" applyFill="1" applyBorder="1" applyAlignment="1" applyProtection="1">
      <alignment horizontal="center"/>
      <protection hidden="1"/>
    </xf>
    <xf numFmtId="9" fontId="0" fillId="3" borderId="62" xfId="1" applyFont="1" applyFill="1" applyBorder="1" applyAlignment="1" applyProtection="1">
      <alignment horizontal="center"/>
      <protection hidden="1"/>
    </xf>
    <xf numFmtId="9" fontId="5" fillId="3" borderId="64" xfId="1" applyFont="1" applyFill="1" applyBorder="1" applyAlignment="1" applyProtection="1">
      <alignment horizontal="center"/>
      <protection hidden="1"/>
    </xf>
    <xf numFmtId="9" fontId="5" fillId="3" borderId="66" xfId="1" applyFont="1" applyFill="1" applyBorder="1" applyAlignment="1" applyProtection="1">
      <alignment horizontal="center"/>
      <protection hidden="1"/>
    </xf>
    <xf numFmtId="0" fontId="15" fillId="6" borderId="7" xfId="0" applyFont="1" applyFill="1" applyBorder="1" applyAlignment="1" applyProtection="1">
      <alignment horizontal="center"/>
      <protection hidden="1"/>
    </xf>
    <xf numFmtId="0" fontId="15" fillId="6" borderId="8" xfId="0" applyFont="1" applyFill="1" applyBorder="1" applyAlignment="1" applyProtection="1">
      <alignment horizontal="center"/>
      <protection hidden="1"/>
    </xf>
    <xf numFmtId="0" fontId="14" fillId="6" borderId="7" xfId="0" applyFont="1" applyFill="1" applyBorder="1" applyAlignment="1" applyProtection="1">
      <alignment horizontal="center"/>
      <protection hidden="1"/>
    </xf>
    <xf numFmtId="0" fontId="14" fillId="6" borderId="0" xfId="0" applyFont="1" applyFill="1" applyAlignment="1" applyProtection="1">
      <alignment horizontal="center"/>
      <protection hidden="1"/>
    </xf>
    <xf numFmtId="0" fontId="14" fillId="6" borderId="8" xfId="0" applyFont="1" applyFill="1"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0" fillId="4" borderId="52" xfId="0" applyFill="1" applyBorder="1" applyProtection="1">
      <protection locked="0" hidden="1"/>
    </xf>
    <xf numFmtId="0" fontId="3" fillId="5" borderId="2" xfId="0" applyFont="1" applyFill="1" applyBorder="1" applyAlignment="1" applyProtection="1">
      <alignment horizontal="center"/>
      <protection hidden="1"/>
    </xf>
    <xf numFmtId="0" fontId="1" fillId="0" borderId="0" xfId="0" applyFont="1" applyProtection="1">
      <protection hidden="1"/>
    </xf>
    <xf numFmtId="0" fontId="0" fillId="8" borderId="0" xfId="0" applyFill="1" applyProtection="1">
      <protection hidden="1"/>
    </xf>
    <xf numFmtId="0" fontId="0" fillId="8" borderId="0" xfId="0" applyFill="1" applyAlignment="1" applyProtection="1">
      <alignment horizontal="center" vertical="center"/>
      <protection hidden="1"/>
    </xf>
    <xf numFmtId="0" fontId="14" fillId="6" borderId="73" xfId="0" applyFont="1" applyFill="1" applyBorder="1" applyAlignment="1" applyProtection="1">
      <alignment horizontal="center"/>
      <protection hidden="1"/>
    </xf>
    <xf numFmtId="0" fontId="14" fillId="6" borderId="62" xfId="0" applyFont="1" applyFill="1" applyBorder="1" applyAlignment="1" applyProtection="1">
      <alignment horizontal="center"/>
      <protection hidden="1"/>
    </xf>
    <xf numFmtId="0" fontId="14" fillId="6" borderId="9" xfId="0" applyFont="1" applyFill="1" applyBorder="1" applyAlignment="1" applyProtection="1">
      <alignment horizontal="center"/>
      <protection hidden="1"/>
    </xf>
    <xf numFmtId="0" fontId="0" fillId="8" borderId="0" xfId="0" applyFill="1" applyAlignment="1" applyProtection="1">
      <alignment horizontal="center"/>
      <protection hidden="1"/>
    </xf>
    <xf numFmtId="0" fontId="2" fillId="9" borderId="1" xfId="0" applyFont="1" applyFill="1" applyBorder="1" applyProtection="1">
      <protection hidden="1"/>
    </xf>
    <xf numFmtId="0" fontId="1" fillId="5" borderId="60" xfId="0" applyFont="1" applyFill="1" applyBorder="1" applyAlignment="1" applyProtection="1">
      <alignment horizontal="center"/>
      <protection hidden="1"/>
    </xf>
    <xf numFmtId="0" fontId="3" fillId="5" borderId="61" xfId="0" applyFont="1" applyFill="1" applyBorder="1" applyAlignment="1" applyProtection="1">
      <alignment horizontal="center"/>
      <protection hidden="1"/>
    </xf>
    <xf numFmtId="0" fontId="15" fillId="6" borderId="78" xfId="0" applyFont="1" applyFill="1" applyBorder="1" applyProtection="1">
      <protection hidden="1"/>
    </xf>
    <xf numFmtId="0" fontId="15" fillId="6" borderId="79" xfId="0" applyFont="1" applyFill="1" applyBorder="1" applyProtection="1">
      <protection hidden="1"/>
    </xf>
    <xf numFmtId="9" fontId="2" fillId="3" borderId="65" xfId="1" applyFont="1" applyFill="1" applyBorder="1" applyAlignment="1" applyProtection="1">
      <alignment horizontal="right"/>
      <protection hidden="1"/>
    </xf>
    <xf numFmtId="9" fontId="2" fillId="3" borderId="66" xfId="1" applyFont="1" applyFill="1" applyBorder="1" applyAlignment="1" applyProtection="1">
      <alignment horizontal="right"/>
      <protection hidden="1"/>
    </xf>
    <xf numFmtId="9" fontId="2" fillId="3" borderId="74" xfId="1" applyFont="1" applyFill="1" applyBorder="1" applyAlignment="1" applyProtection="1">
      <alignment horizontal="right"/>
      <protection hidden="1"/>
    </xf>
    <xf numFmtId="9" fontId="2" fillId="3" borderId="16" xfId="1" applyFont="1" applyFill="1" applyBorder="1" applyAlignment="1" applyProtection="1">
      <alignment horizontal="right"/>
      <protection hidden="1"/>
    </xf>
    <xf numFmtId="9" fontId="2" fillId="3" borderId="75" xfId="1" applyFont="1" applyFill="1" applyBorder="1" applyAlignment="1" applyProtection="1">
      <alignment horizontal="right"/>
      <protection hidden="1"/>
    </xf>
    <xf numFmtId="0" fontId="1" fillId="4" borderId="74" xfId="0" applyFont="1" applyFill="1" applyBorder="1" applyAlignment="1" applyProtection="1">
      <alignment horizontal="left" vertical="center"/>
      <protection locked="0" hidden="1"/>
    </xf>
    <xf numFmtId="0" fontId="3" fillId="4" borderId="2" xfId="0" applyFont="1" applyFill="1" applyBorder="1" applyAlignment="1" applyProtection="1">
      <alignment horizontal="left" vertical="center"/>
      <protection locked="0" hidden="1"/>
    </xf>
    <xf numFmtId="1" fontId="15" fillId="2" borderId="76" xfId="0" applyNumberFormat="1" applyFont="1" applyFill="1" applyBorder="1" applyProtection="1">
      <protection hidden="1"/>
    </xf>
    <xf numFmtId="1" fontId="15" fillId="2" borderId="24" xfId="0" applyNumberFormat="1" applyFont="1" applyFill="1" applyBorder="1" applyProtection="1">
      <protection hidden="1"/>
    </xf>
    <xf numFmtId="1" fontId="15" fillId="2" borderId="77" xfId="0" applyNumberFormat="1" applyFont="1" applyFill="1" applyBorder="1" applyProtection="1">
      <protection hidden="1"/>
    </xf>
    <xf numFmtId="9" fontId="10" fillId="0" borderId="18" xfId="1" applyFont="1" applyBorder="1" applyProtection="1">
      <protection hidden="1"/>
    </xf>
    <xf numFmtId="0" fontId="1" fillId="5" borderId="2" xfId="0" applyFont="1" applyFill="1" applyBorder="1" applyAlignment="1" applyProtection="1">
      <alignment horizontal="center"/>
      <protection hidden="1"/>
    </xf>
    <xf numFmtId="0" fontId="13" fillId="0" borderId="0" xfId="0" applyFont="1" applyProtection="1">
      <protection hidden="1"/>
    </xf>
    <xf numFmtId="0" fontId="8" fillId="0" borderId="0" xfId="0" applyFont="1" applyProtection="1">
      <protection hidden="1"/>
    </xf>
    <xf numFmtId="0" fontId="21" fillId="0" borderId="0" xfId="0" applyFont="1" applyProtection="1">
      <protection hidden="1"/>
    </xf>
    <xf numFmtId="0" fontId="3" fillId="0" borderId="0" xfId="0" applyFont="1" applyAlignment="1" applyProtection="1">
      <alignment horizontal="center" vertical="center"/>
      <protection hidden="1"/>
    </xf>
    <xf numFmtId="0" fontId="5" fillId="3" borderId="80" xfId="0" applyFont="1" applyFill="1" applyBorder="1" applyAlignment="1" applyProtection="1">
      <alignment horizontal="center"/>
      <protection hidden="1"/>
    </xf>
    <xf numFmtId="164" fontId="2" fillId="3" borderId="1" xfId="0" applyNumberFormat="1" applyFont="1" applyFill="1" applyBorder="1" applyAlignment="1" applyProtection="1">
      <alignment horizontal="center"/>
      <protection hidden="1"/>
    </xf>
    <xf numFmtId="0" fontId="21" fillId="0" borderId="0" xfId="0" applyFont="1" applyAlignment="1" applyProtection="1">
      <alignment horizontal="center"/>
      <protection hidden="1"/>
    </xf>
    <xf numFmtId="0" fontId="22" fillId="0" borderId="0" xfId="0" applyFont="1" applyProtection="1">
      <protection hidden="1"/>
    </xf>
    <xf numFmtId="0" fontId="3" fillId="0" borderId="0" xfId="0" applyFont="1" applyAlignment="1" applyProtection="1">
      <alignment horizontal="right" vertical="center"/>
      <protection hidden="1"/>
    </xf>
    <xf numFmtId="0" fontId="21" fillId="0" borderId="0" xfId="0" applyFont="1" applyAlignment="1" applyProtection="1">
      <protection hidden="1"/>
    </xf>
    <xf numFmtId="1" fontId="2" fillId="0" borderId="0" xfId="0" applyNumberFormat="1" applyFont="1" applyAlignment="1" applyProtection="1">
      <alignment horizontal="right" vertical="center"/>
      <protection hidden="1"/>
    </xf>
    <xf numFmtId="0" fontId="0" fillId="4" borderId="1" xfId="0" applyFill="1" applyBorder="1" applyAlignment="1" applyProtection="1">
      <alignment horizontal="center"/>
      <protection locked="0" hidden="1"/>
    </xf>
    <xf numFmtId="0" fontId="18" fillId="4" borderId="1" xfId="0" applyFont="1" applyFill="1" applyBorder="1" applyAlignment="1" applyProtection="1">
      <alignment horizontal="center" vertical="center"/>
      <protection locked="0" hidden="1"/>
    </xf>
    <xf numFmtId="0" fontId="15" fillId="9" borderId="0" xfId="0" applyFont="1" applyFill="1" applyProtection="1">
      <protection hidden="1"/>
    </xf>
    <xf numFmtId="0" fontId="15" fillId="9" borderId="0" xfId="0" applyFont="1" applyFill="1"/>
    <xf numFmtId="0" fontId="14" fillId="9" borderId="0" xfId="0" applyFont="1" applyFill="1" applyProtection="1">
      <protection hidden="1"/>
    </xf>
    <xf numFmtId="0" fontId="15" fillId="9" borderId="22" xfId="0" applyFont="1" applyFill="1" applyBorder="1" applyProtection="1">
      <protection hidden="1"/>
    </xf>
    <xf numFmtId="0" fontId="15" fillId="9" borderId="40" xfId="0" applyFont="1" applyFill="1" applyBorder="1" applyProtection="1">
      <protection hidden="1"/>
    </xf>
    <xf numFmtId="9" fontId="15" fillId="9" borderId="40" xfId="0" applyNumberFormat="1" applyFont="1" applyFill="1" applyBorder="1" applyProtection="1">
      <protection hidden="1"/>
    </xf>
    <xf numFmtId="9" fontId="15" fillId="9" borderId="0" xfId="0" applyNumberFormat="1" applyFont="1" applyFill="1" applyProtection="1">
      <protection hidden="1"/>
    </xf>
    <xf numFmtId="0" fontId="1" fillId="4" borderId="63" xfId="0" applyFont="1" applyFill="1" applyBorder="1" applyAlignment="1" applyProtection="1">
      <alignment horizontal="center" vertical="center"/>
      <protection locked="0" hidden="1"/>
    </xf>
    <xf numFmtId="0" fontId="7" fillId="4" borderId="50" xfId="0" applyFont="1" applyFill="1" applyBorder="1" applyAlignment="1" applyProtection="1">
      <alignment horizontal="center" vertical="center"/>
      <protection locked="0" hidden="1"/>
    </xf>
    <xf numFmtId="0" fontId="2" fillId="4" borderId="65" xfId="0" applyFont="1" applyFill="1" applyBorder="1" applyAlignment="1" applyProtection="1">
      <alignment horizontal="center" vertical="center"/>
      <protection locked="0" hidden="1"/>
    </xf>
    <xf numFmtId="0" fontId="5" fillId="4" borderId="3" xfId="0" applyFont="1" applyFill="1" applyBorder="1" applyAlignment="1" applyProtection="1">
      <alignment horizontal="center" vertical="center"/>
      <protection locked="0" hidden="1"/>
    </xf>
    <xf numFmtId="0" fontId="2" fillId="4" borderId="9" xfId="0" applyFont="1" applyFill="1" applyBorder="1" applyAlignment="1" applyProtection="1">
      <alignment horizontal="center" vertical="center"/>
      <protection locked="0" hidden="1"/>
    </xf>
    <xf numFmtId="0" fontId="5" fillId="4" borderId="1" xfId="0" applyFont="1" applyFill="1" applyBorder="1" applyAlignment="1" applyProtection="1">
      <alignment horizontal="center" vertical="center"/>
      <protection locked="0" hidden="1"/>
    </xf>
    <xf numFmtId="164" fontId="5" fillId="5" borderId="1" xfId="0" applyNumberFormat="1" applyFont="1" applyFill="1" applyBorder="1" applyAlignment="1" applyProtection="1">
      <alignment horizontal="center"/>
      <protection hidden="1"/>
    </xf>
    <xf numFmtId="0" fontId="0" fillId="0" borderId="0" xfId="0" applyAlignment="1" applyProtection="1">
      <alignment horizontal="center" vertical="center"/>
      <protection hidden="1"/>
    </xf>
    <xf numFmtId="0" fontId="14" fillId="6" borderId="0" xfId="0" applyFont="1" applyFill="1" applyAlignment="1" applyProtection="1">
      <alignment horizontal="center"/>
      <protection hidden="1"/>
    </xf>
    <xf numFmtId="164" fontId="5" fillId="3" borderId="63" xfId="0" applyNumberFormat="1" applyFont="1" applyFill="1" applyBorder="1" applyAlignment="1" applyProtection="1">
      <alignment horizontal="center"/>
      <protection hidden="1"/>
    </xf>
    <xf numFmtId="164" fontId="5" fillId="3" borderId="65" xfId="0" applyNumberFormat="1" applyFont="1" applyFill="1" applyBorder="1" applyAlignment="1" applyProtection="1">
      <alignment horizontal="center"/>
      <protection hidden="1"/>
    </xf>
    <xf numFmtId="164" fontId="5" fillId="3" borderId="9" xfId="0" applyNumberFormat="1" applyFont="1" applyFill="1" applyBorder="1" applyAlignment="1" applyProtection="1">
      <alignment horizontal="center"/>
      <protection hidden="1"/>
    </xf>
    <xf numFmtId="164" fontId="0" fillId="3" borderId="60" xfId="0" applyNumberFormat="1" applyFill="1" applyBorder="1" applyAlignment="1" applyProtection="1">
      <alignment horizontal="center"/>
      <protection hidden="1"/>
    </xf>
    <xf numFmtId="164" fontId="2" fillId="5" borderId="15" xfId="0" applyNumberFormat="1" applyFont="1" applyFill="1" applyBorder="1" applyAlignment="1" applyProtection="1">
      <alignment horizontal="center"/>
      <protection hidden="1"/>
    </xf>
    <xf numFmtId="164" fontId="15" fillId="6" borderId="32" xfId="0" applyNumberFormat="1" applyFont="1" applyFill="1" applyBorder="1" applyAlignment="1" applyProtection="1">
      <alignment horizontal="center"/>
      <protection hidden="1"/>
    </xf>
    <xf numFmtId="164" fontId="15" fillId="6" borderId="38" xfId="0" applyNumberFormat="1" applyFont="1" applyFill="1" applyBorder="1" applyAlignment="1" applyProtection="1">
      <alignment horizontal="center"/>
      <protection hidden="1"/>
    </xf>
    <xf numFmtId="0" fontId="0" fillId="4" borderId="52" xfId="0" applyFill="1" applyBorder="1" applyProtection="1">
      <protection hidden="1"/>
    </xf>
    <xf numFmtId="0" fontId="1" fillId="4" borderId="74" xfId="0" applyFont="1" applyFill="1" applyBorder="1" applyAlignment="1" applyProtection="1">
      <alignment horizontal="left" vertical="center"/>
      <protection hidden="1"/>
    </xf>
    <xf numFmtId="0" fontId="3" fillId="4" borderId="2" xfId="0" applyFont="1" applyFill="1" applyBorder="1" applyAlignment="1" applyProtection="1">
      <alignment horizontal="left" vertical="center"/>
      <protection hidden="1"/>
    </xf>
    <xf numFmtId="0" fontId="3" fillId="4" borderId="61" xfId="0" applyFont="1" applyFill="1" applyBorder="1" applyAlignment="1" applyProtection="1">
      <alignment horizontal="left" vertical="center"/>
      <protection hidden="1"/>
    </xf>
    <xf numFmtId="0" fontId="1" fillId="4" borderId="63" xfId="0" applyFont="1" applyFill="1" applyBorder="1" applyAlignment="1" applyProtection="1">
      <alignment horizontal="center" vertical="center"/>
      <protection hidden="1"/>
    </xf>
    <xf numFmtId="0" fontId="7" fillId="4" borderId="50" xfId="0" applyFont="1" applyFill="1" applyBorder="1" applyAlignment="1" applyProtection="1">
      <alignment horizontal="center" vertical="center"/>
      <protection hidden="1"/>
    </xf>
    <xf numFmtId="0" fontId="7" fillId="4" borderId="64" xfId="0" applyFont="1" applyFill="1" applyBorder="1" applyAlignment="1" applyProtection="1">
      <alignment horizontal="center" vertical="center"/>
      <protection hidden="1"/>
    </xf>
    <xf numFmtId="0" fontId="2" fillId="4" borderId="65" xfId="0" applyFont="1" applyFill="1" applyBorder="1" applyAlignment="1" applyProtection="1">
      <alignment horizontal="center" vertical="center"/>
      <protection hidden="1"/>
    </xf>
    <xf numFmtId="0" fontId="5" fillId="4" borderId="3" xfId="0" applyFont="1" applyFill="1" applyBorder="1" applyAlignment="1" applyProtection="1">
      <alignment horizontal="center" vertical="center"/>
      <protection hidden="1"/>
    </xf>
    <xf numFmtId="0" fontId="5" fillId="4" borderId="66" xfId="0" applyFont="1" applyFill="1" applyBorder="1" applyAlignment="1" applyProtection="1">
      <alignment horizontal="center" vertical="center"/>
      <protection hidden="1"/>
    </xf>
    <xf numFmtId="0" fontId="0" fillId="4" borderId="1" xfId="0" applyFill="1" applyBorder="1" applyAlignment="1" applyProtection="1">
      <alignment horizontal="center"/>
      <protection hidden="1"/>
    </xf>
    <xf numFmtId="0" fontId="2" fillId="4" borderId="9" xfId="0" applyFont="1" applyFill="1" applyBorder="1" applyAlignment="1" applyProtection="1">
      <alignment horizontal="center" vertical="center"/>
      <protection hidden="1"/>
    </xf>
    <xf numFmtId="0" fontId="5" fillId="4" borderId="1" xfId="0" applyFont="1" applyFill="1" applyBorder="1" applyAlignment="1" applyProtection="1">
      <alignment horizontal="center" vertical="center"/>
      <protection hidden="1"/>
    </xf>
    <xf numFmtId="0" fontId="5" fillId="4" borderId="62" xfId="0" applyFont="1" applyFill="1" applyBorder="1" applyAlignment="1" applyProtection="1">
      <alignment horizontal="center" vertical="center"/>
      <protection hidden="1"/>
    </xf>
    <xf numFmtId="0" fontId="18" fillId="4" borderId="1" xfId="0" applyFont="1" applyFill="1" applyBorder="1" applyAlignment="1" applyProtection="1">
      <alignment horizontal="center" vertical="center"/>
      <protection hidden="1"/>
    </xf>
    <xf numFmtId="0" fontId="2" fillId="4" borderId="1" xfId="0" applyFont="1" applyFill="1" applyBorder="1" applyAlignment="1" applyProtection="1">
      <alignment horizontal="center" vertical="center"/>
      <protection hidden="1"/>
    </xf>
    <xf numFmtId="0" fontId="2" fillId="4" borderId="62" xfId="0" applyFon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4" borderId="62" xfId="0" applyFill="1" applyBorder="1" applyAlignment="1" applyProtection="1">
      <alignment horizontal="center" vertical="center"/>
      <protection hidden="1"/>
    </xf>
    <xf numFmtId="0" fontId="2" fillId="4" borderId="67" xfId="0" applyFont="1" applyFill="1" applyBorder="1" applyAlignment="1" applyProtection="1">
      <alignment horizontal="center" vertical="center"/>
      <protection hidden="1"/>
    </xf>
    <xf numFmtId="0" fontId="0" fillId="4" borderId="13" xfId="0" applyFill="1" applyBorder="1" applyAlignment="1" applyProtection="1">
      <alignment horizontal="center" vertical="center"/>
      <protection hidden="1"/>
    </xf>
    <xf numFmtId="0" fontId="0" fillId="4" borderId="68" xfId="0" applyFill="1" applyBorder="1" applyAlignment="1" applyProtection="1">
      <alignment horizontal="center" vertical="center"/>
      <protection hidden="1"/>
    </xf>
    <xf numFmtId="0" fontId="0" fillId="4" borderId="60" xfId="0" applyFill="1" applyBorder="1" applyAlignment="1" applyProtection="1">
      <alignment horizontal="center" vertical="center"/>
      <protection hidden="1"/>
    </xf>
    <xf numFmtId="0" fontId="0" fillId="4" borderId="2" xfId="0" applyFill="1" applyBorder="1" applyAlignment="1" applyProtection="1">
      <alignment horizontal="center" vertical="center"/>
      <protection hidden="1"/>
    </xf>
    <xf numFmtId="0" fontId="0" fillId="4" borderId="61" xfId="0" applyFill="1" applyBorder="1" applyAlignment="1" applyProtection="1">
      <alignment horizontal="center" vertical="center"/>
      <protection hidden="1"/>
    </xf>
    <xf numFmtId="0" fontId="3" fillId="11" borderId="2" xfId="0" applyFont="1" applyFill="1" applyBorder="1" applyAlignment="1" applyProtection="1">
      <alignment horizontal="left" vertical="center"/>
      <protection hidden="1"/>
    </xf>
    <xf numFmtId="0" fontId="3" fillId="11" borderId="61" xfId="0" applyFont="1" applyFill="1" applyBorder="1" applyAlignment="1" applyProtection="1">
      <alignment horizontal="left" vertical="center"/>
      <protection hidden="1"/>
    </xf>
    <xf numFmtId="0" fontId="7" fillId="11" borderId="50" xfId="0" applyFont="1" applyFill="1" applyBorder="1" applyAlignment="1" applyProtection="1">
      <alignment horizontal="center" vertical="center"/>
      <protection hidden="1"/>
    </xf>
    <xf numFmtId="0" fontId="7" fillId="11" borderId="64" xfId="0" applyFont="1" applyFill="1" applyBorder="1" applyAlignment="1" applyProtection="1">
      <alignment horizontal="center" vertical="center"/>
      <protection hidden="1"/>
    </xf>
    <xf numFmtId="0" fontId="5" fillId="11" borderId="3" xfId="0" applyFont="1" applyFill="1" applyBorder="1" applyAlignment="1" applyProtection="1">
      <alignment horizontal="center" vertical="center"/>
      <protection hidden="1"/>
    </xf>
    <xf numFmtId="0" fontId="5" fillId="11" borderId="66"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5" fillId="11" borderId="62" xfId="0" applyFont="1" applyFill="1" applyBorder="1" applyAlignment="1" applyProtection="1">
      <alignment horizontal="center" vertical="center"/>
      <protection hidden="1"/>
    </xf>
    <xf numFmtId="0" fontId="2" fillId="11" borderId="1" xfId="0" applyFont="1" applyFill="1" applyBorder="1" applyAlignment="1" applyProtection="1">
      <alignment horizontal="center" vertical="center"/>
      <protection hidden="1"/>
    </xf>
    <xf numFmtId="0" fontId="2" fillId="11" borderId="62" xfId="0" applyFont="1"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1" borderId="62" xfId="0" applyFill="1" applyBorder="1" applyAlignment="1" applyProtection="1">
      <alignment horizontal="center" vertical="center"/>
      <protection hidden="1"/>
    </xf>
    <xf numFmtId="0" fontId="0" fillId="11" borderId="13" xfId="0" applyFill="1" applyBorder="1" applyAlignment="1" applyProtection="1">
      <alignment horizontal="center" vertical="center"/>
      <protection hidden="1"/>
    </xf>
    <xf numFmtId="0" fontId="0" fillId="11" borderId="68" xfId="0" applyFill="1" applyBorder="1" applyAlignment="1" applyProtection="1">
      <alignment horizontal="center" vertical="center"/>
      <protection hidden="1"/>
    </xf>
    <xf numFmtId="0" fontId="0" fillId="11" borderId="2" xfId="0" applyFill="1" applyBorder="1" applyAlignment="1" applyProtection="1">
      <alignment horizontal="center" vertical="center"/>
      <protection hidden="1"/>
    </xf>
    <xf numFmtId="0" fontId="0" fillId="11" borderId="61" xfId="0" applyFill="1" applyBorder="1" applyAlignment="1" applyProtection="1">
      <alignment horizontal="center" vertical="center"/>
      <protection hidden="1"/>
    </xf>
    <xf numFmtId="0" fontId="0" fillId="11" borderId="1" xfId="0" applyFill="1" applyBorder="1" applyAlignment="1" applyProtection="1">
      <alignment horizontal="center"/>
      <protection hidden="1"/>
    </xf>
    <xf numFmtId="0" fontId="2" fillId="11" borderId="9" xfId="0" applyFont="1" applyFill="1" applyBorder="1" applyAlignment="1" applyProtection="1">
      <alignment horizontal="center" vertical="center"/>
      <protection hidden="1"/>
    </xf>
    <xf numFmtId="0" fontId="0" fillId="0" borderId="0" xfId="0" applyFont="1" applyProtection="1">
      <protection hidden="1"/>
    </xf>
    <xf numFmtId="0" fontId="2" fillId="11" borderId="1" xfId="0" applyFont="1" applyFill="1" applyBorder="1" applyProtection="1">
      <protection hidden="1"/>
    </xf>
    <xf numFmtId="0" fontId="0" fillId="0" borderId="0" xfId="0" applyFill="1" applyBorder="1" applyProtection="1">
      <protection hidden="1"/>
    </xf>
    <xf numFmtId="0" fontId="26" fillId="0" borderId="0" xfId="0" applyFont="1" applyFill="1" applyBorder="1" applyAlignment="1" applyProtection="1">
      <protection hidden="1"/>
    </xf>
    <xf numFmtId="0" fontId="9" fillId="0" borderId="0" xfId="0" applyFont="1" applyFill="1" applyBorder="1" applyProtection="1">
      <protection hidden="1"/>
    </xf>
    <xf numFmtId="0" fontId="9" fillId="0" borderId="0" xfId="0" applyFont="1" applyFill="1" applyBorder="1" applyAlignment="1" applyProtection="1">
      <alignment horizontal="right"/>
      <protection hidden="1"/>
    </xf>
    <xf numFmtId="0" fontId="10" fillId="0" borderId="0" xfId="0" applyFont="1" applyFill="1" applyBorder="1" applyProtection="1">
      <protection hidden="1"/>
    </xf>
    <xf numFmtId="9" fontId="10" fillId="0" borderId="0" xfId="1" applyFont="1" applyFill="1" applyBorder="1" applyProtection="1">
      <protection hidden="1"/>
    </xf>
    <xf numFmtId="0" fontId="11" fillId="0" borderId="0" xfId="0" applyFont="1" applyFill="1" applyBorder="1" applyProtection="1">
      <protection hidden="1"/>
    </xf>
    <xf numFmtId="0" fontId="0" fillId="0" borderId="0" xfId="0" applyFont="1" applyFill="1" applyBorder="1" applyProtection="1">
      <protection hidden="1"/>
    </xf>
    <xf numFmtId="0" fontId="7" fillId="0" borderId="0" xfId="0" applyFont="1" applyFill="1" applyBorder="1" applyAlignment="1" applyProtection="1">
      <protection hidden="1"/>
    </xf>
    <xf numFmtId="0" fontId="12" fillId="0" borderId="0" xfId="0" applyFont="1" applyFill="1" applyBorder="1" applyAlignment="1" applyProtection="1">
      <protection hidden="1"/>
    </xf>
    <xf numFmtId="9" fontId="12" fillId="0" borderId="0" xfId="0" applyNumberFormat="1" applyFont="1" applyFill="1" applyBorder="1" applyAlignment="1" applyProtection="1">
      <alignment horizontal="center"/>
      <protection hidden="1"/>
    </xf>
    <xf numFmtId="164" fontId="5" fillId="11" borderId="1" xfId="0" applyNumberFormat="1" applyFont="1" applyFill="1" applyBorder="1" applyAlignment="1" applyProtection="1">
      <alignment horizontal="center"/>
      <protection hidden="1"/>
    </xf>
    <xf numFmtId="0" fontId="5" fillId="11" borderId="1" xfId="0" applyFont="1" applyFill="1" applyBorder="1" applyAlignment="1" applyProtection="1">
      <alignment horizontal="center"/>
      <protection hidden="1"/>
    </xf>
    <xf numFmtId="9" fontId="5" fillId="11" borderId="1" xfId="1" applyFont="1" applyFill="1" applyBorder="1" applyAlignment="1" applyProtection="1">
      <alignment horizontal="center"/>
      <protection hidden="1"/>
    </xf>
    <xf numFmtId="0" fontId="5" fillId="4" borderId="14" xfId="1" applyNumberFormat="1" applyFont="1" applyFill="1" applyBorder="1" applyAlignment="1" applyProtection="1">
      <alignment horizontal="center"/>
      <protection locked="0" hidden="1"/>
    </xf>
    <xf numFmtId="0" fontId="5" fillId="4" borderId="22" xfId="0" applyFont="1" applyFill="1" applyBorder="1" applyAlignment="1" applyProtection="1">
      <alignment horizontal="center"/>
      <protection locked="0" hidden="1"/>
    </xf>
    <xf numFmtId="0" fontId="1" fillId="11" borderId="2" xfId="0" applyFont="1" applyFill="1" applyBorder="1" applyAlignment="1" applyProtection="1">
      <alignment horizontal="center"/>
      <protection hidden="1"/>
    </xf>
    <xf numFmtId="0" fontId="1" fillId="11" borderId="2" xfId="0" applyFont="1" applyFill="1" applyBorder="1" applyAlignment="1" applyProtection="1">
      <alignment horizontal="right"/>
      <protection hidden="1"/>
    </xf>
    <xf numFmtId="0" fontId="0" fillId="11" borderId="3" xfId="0" applyFill="1" applyBorder="1" applyAlignment="1" applyProtection="1">
      <alignment horizontal="center"/>
      <protection hidden="1"/>
    </xf>
    <xf numFmtId="0" fontId="5" fillId="11" borderId="3" xfId="0" applyFont="1" applyFill="1" applyBorder="1" applyAlignment="1" applyProtection="1">
      <alignment horizontal="center"/>
      <protection hidden="1"/>
    </xf>
    <xf numFmtId="0" fontId="0" fillId="11" borderId="60" xfId="0" applyFill="1" applyBorder="1" applyAlignment="1" applyProtection="1">
      <alignment horizontal="center" vertical="center"/>
      <protection hidden="1"/>
    </xf>
    <xf numFmtId="0" fontId="5" fillId="10" borderId="1" xfId="2" applyFont="1" applyFill="1" applyBorder="1" applyAlignment="1" applyProtection="1">
      <alignment horizontal="center"/>
      <protection hidden="1"/>
    </xf>
    <xf numFmtId="0" fontId="5" fillId="10" borderId="1" xfId="0" applyFont="1" applyFill="1" applyBorder="1" applyAlignment="1" applyProtection="1">
      <alignment horizontal="center"/>
      <protection hidden="1"/>
    </xf>
    <xf numFmtId="0" fontId="6" fillId="0" borderId="10" xfId="2" applyBorder="1" applyAlignment="1" applyProtection="1">
      <alignment horizontal="left"/>
      <protection hidden="1"/>
    </xf>
    <xf numFmtId="0" fontId="6" fillId="0" borderId="11" xfId="2" applyBorder="1" applyAlignment="1" applyProtection="1">
      <alignment horizontal="left"/>
      <protection hidden="1"/>
    </xf>
    <xf numFmtId="0" fontId="19" fillId="0" borderId="0" xfId="0" applyFont="1" applyAlignment="1" applyProtection="1">
      <alignment horizontal="center" vertical="top"/>
      <protection hidden="1"/>
    </xf>
    <xf numFmtId="0" fontId="20" fillId="0" borderId="7" xfId="0" applyFont="1" applyBorder="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20" fillId="0" borderId="8" xfId="0" applyFont="1" applyBorder="1" applyAlignment="1" applyProtection="1">
      <alignment horizontal="left" vertical="top" wrapText="1"/>
      <protection hidden="1"/>
    </xf>
    <xf numFmtId="0" fontId="5" fillId="0" borderId="40" xfId="2" applyFont="1" applyBorder="1" applyAlignment="1" applyProtection="1">
      <alignment horizontal="right"/>
      <protection hidden="1"/>
    </xf>
    <xf numFmtId="0" fontId="14" fillId="6" borderId="14" xfId="0" applyFont="1" applyFill="1" applyBorder="1" applyAlignment="1" applyProtection="1">
      <alignment horizontal="left"/>
      <protection hidden="1"/>
    </xf>
    <xf numFmtId="0" fontId="14" fillId="6" borderId="15" xfId="0" applyFont="1" applyFill="1" applyBorder="1" applyAlignment="1" applyProtection="1">
      <alignment horizontal="left"/>
      <protection hidden="1"/>
    </xf>
    <xf numFmtId="0" fontId="0" fillId="4" borderId="1" xfId="0" applyFill="1" applyBorder="1" applyAlignment="1" applyProtection="1">
      <alignment horizontal="center"/>
      <protection locked="0" hidden="1"/>
    </xf>
    <xf numFmtId="0" fontId="23" fillId="0" borderId="0" xfId="0" applyFont="1" applyAlignment="1" applyProtection="1">
      <alignment horizontal="center"/>
      <protection hidden="1"/>
    </xf>
    <xf numFmtId="0" fontId="3" fillId="7" borderId="71" xfId="0" applyFont="1" applyFill="1" applyBorder="1" applyAlignment="1" applyProtection="1">
      <alignment horizontal="center"/>
      <protection hidden="1"/>
    </xf>
    <xf numFmtId="0" fontId="3" fillId="7" borderId="72" xfId="0" applyFont="1" applyFill="1" applyBorder="1" applyAlignment="1" applyProtection="1">
      <alignment horizontal="center"/>
      <protection hidden="1"/>
    </xf>
    <xf numFmtId="0" fontId="3" fillId="7" borderId="81" xfId="0" applyFont="1" applyFill="1" applyBorder="1" applyAlignment="1" applyProtection="1">
      <alignment horizontal="center"/>
      <protection hidden="1"/>
    </xf>
    <xf numFmtId="0" fontId="7" fillId="7" borderId="53" xfId="2" applyFont="1" applyFill="1" applyBorder="1" applyAlignment="1" applyProtection="1">
      <alignment horizontal="center"/>
      <protection hidden="1"/>
    </xf>
    <xf numFmtId="0" fontId="7" fillId="7" borderId="54" xfId="2" applyFont="1" applyFill="1" applyBorder="1" applyAlignment="1" applyProtection="1">
      <alignment horizontal="center"/>
      <protection hidden="1"/>
    </xf>
    <xf numFmtId="0" fontId="7" fillId="7" borderId="55" xfId="2" applyFont="1" applyFill="1" applyBorder="1" applyAlignment="1" applyProtection="1">
      <alignment horizontal="center"/>
      <protection hidden="1"/>
    </xf>
    <xf numFmtId="0" fontId="0" fillId="0" borderId="0" xfId="0" applyAlignment="1" applyProtection="1">
      <alignment horizontal="center" vertical="center"/>
      <protection hidden="1"/>
    </xf>
    <xf numFmtId="0" fontId="3" fillId="7" borderId="53" xfId="0" applyFont="1" applyFill="1" applyBorder="1" applyAlignment="1" applyProtection="1">
      <alignment horizontal="center"/>
      <protection hidden="1"/>
    </xf>
    <xf numFmtId="0" fontId="3" fillId="7" borderId="54" xfId="0" applyFont="1" applyFill="1" applyBorder="1" applyAlignment="1" applyProtection="1">
      <alignment horizontal="center"/>
      <protection hidden="1"/>
    </xf>
    <xf numFmtId="0" fontId="3" fillId="7" borderId="55" xfId="0" applyFont="1" applyFill="1" applyBorder="1" applyAlignment="1" applyProtection="1">
      <alignment horizontal="center"/>
      <protection hidden="1"/>
    </xf>
    <xf numFmtId="0" fontId="3" fillId="7" borderId="4" xfId="0" applyFont="1" applyFill="1" applyBorder="1" applyAlignment="1" applyProtection="1">
      <alignment horizontal="center" vertical="center"/>
      <protection hidden="1"/>
    </xf>
    <xf numFmtId="0" fontId="3" fillId="7" borderId="54" xfId="0" applyFont="1" applyFill="1" applyBorder="1" applyAlignment="1" applyProtection="1">
      <alignment horizontal="center" vertical="center"/>
      <protection hidden="1"/>
    </xf>
    <xf numFmtId="0" fontId="3" fillId="7" borderId="55" xfId="0" applyFont="1" applyFill="1" applyBorder="1" applyAlignment="1" applyProtection="1">
      <alignment horizontal="center" vertical="center"/>
      <protection hidden="1"/>
    </xf>
    <xf numFmtId="0" fontId="0" fillId="11" borderId="10" xfId="0" applyFill="1" applyBorder="1" applyAlignment="1" applyProtection="1">
      <alignment horizontal="center"/>
      <protection hidden="1"/>
    </xf>
    <xf numFmtId="0" fontId="0" fillId="11" borderId="11" xfId="0" applyFill="1" applyBorder="1" applyAlignment="1" applyProtection="1">
      <alignment horizontal="center"/>
      <protection hidden="1"/>
    </xf>
    <xf numFmtId="0" fontId="0" fillId="11" borderId="12" xfId="0" applyFill="1" applyBorder="1" applyAlignment="1" applyProtection="1">
      <alignment horizontal="center"/>
      <protection hidden="1"/>
    </xf>
    <xf numFmtId="0" fontId="5" fillId="4" borderId="22" xfId="2" applyFont="1" applyFill="1" applyBorder="1" applyAlignment="1" applyProtection="1">
      <alignment horizontal="center"/>
      <protection locked="0" hidden="1"/>
    </xf>
    <xf numFmtId="0" fontId="5" fillId="4" borderId="40" xfId="2" applyFont="1" applyFill="1" applyBorder="1" applyAlignment="1" applyProtection="1">
      <alignment horizontal="center"/>
      <protection locked="0" hidden="1"/>
    </xf>
    <xf numFmtId="0" fontId="5" fillId="4" borderId="82" xfId="2" applyFont="1" applyFill="1" applyBorder="1" applyAlignment="1" applyProtection="1">
      <alignment horizontal="center"/>
      <protection locked="0" hidden="1"/>
    </xf>
    <xf numFmtId="0" fontId="5" fillId="4" borderId="83" xfId="2" applyFont="1" applyFill="1" applyBorder="1" applyAlignment="1" applyProtection="1">
      <alignment horizontal="center"/>
      <protection locked="0" hidden="1"/>
    </xf>
    <xf numFmtId="0" fontId="5" fillId="4" borderId="0" xfId="2" applyFont="1" applyFill="1" applyBorder="1" applyAlignment="1" applyProtection="1">
      <alignment horizontal="center"/>
      <protection locked="0" hidden="1"/>
    </xf>
    <xf numFmtId="0" fontId="5" fillId="4" borderId="84" xfId="2" applyFont="1" applyFill="1" applyBorder="1" applyAlignment="1" applyProtection="1">
      <alignment horizontal="center"/>
      <protection locked="0" hidden="1"/>
    </xf>
    <xf numFmtId="0" fontId="5" fillId="4" borderId="37" xfId="2" applyFont="1" applyFill="1" applyBorder="1" applyAlignment="1" applyProtection="1">
      <alignment horizontal="center"/>
      <protection locked="0" hidden="1"/>
    </xf>
    <xf numFmtId="0" fontId="5" fillId="4" borderId="85" xfId="2" applyFont="1" applyFill="1" applyBorder="1" applyAlignment="1" applyProtection="1">
      <alignment horizontal="center"/>
      <protection locked="0" hidden="1"/>
    </xf>
    <xf numFmtId="0" fontId="5" fillId="4" borderId="17" xfId="2" applyFont="1" applyFill="1" applyBorder="1" applyAlignment="1" applyProtection="1">
      <alignment horizontal="center"/>
      <protection locked="0" hidden="1"/>
    </xf>
    <xf numFmtId="0" fontId="0" fillId="4" borderId="56" xfId="0" applyFill="1" applyBorder="1" applyAlignment="1" applyProtection="1">
      <alignment horizontal="center"/>
      <protection locked="0" hidden="1"/>
    </xf>
    <xf numFmtId="0" fontId="0" fillId="4" borderId="57" xfId="0" applyFill="1" applyBorder="1" applyAlignment="1" applyProtection="1">
      <alignment horizontal="center"/>
      <protection locked="0" hidden="1"/>
    </xf>
    <xf numFmtId="0" fontId="0" fillId="4" borderId="58" xfId="0" applyFill="1" applyBorder="1" applyAlignment="1" applyProtection="1">
      <alignment horizontal="center"/>
      <protection locked="0" hidden="1"/>
    </xf>
    <xf numFmtId="0" fontId="2" fillId="11" borderId="48" xfId="0" applyFont="1" applyFill="1" applyBorder="1" applyAlignment="1" applyProtection="1">
      <alignment horizontal="left" vertical="center"/>
      <protection hidden="1"/>
    </xf>
    <xf numFmtId="0" fontId="2" fillId="11" borderId="21" xfId="0" applyFont="1" applyFill="1" applyBorder="1" applyAlignment="1" applyProtection="1">
      <alignment horizontal="left" vertical="center"/>
      <protection hidden="1"/>
    </xf>
    <xf numFmtId="0" fontId="2" fillId="11" borderId="58" xfId="0" applyFont="1" applyFill="1" applyBorder="1" applyAlignment="1" applyProtection="1">
      <alignment horizontal="left" vertical="center"/>
      <protection hidden="1"/>
    </xf>
    <xf numFmtId="0" fontId="3" fillId="7" borderId="53" xfId="0" applyFont="1" applyFill="1" applyBorder="1" applyAlignment="1" applyProtection="1">
      <alignment horizontal="center" vertical="center"/>
      <protection hidden="1"/>
    </xf>
    <xf numFmtId="0" fontId="2" fillId="4" borderId="56" xfId="0" applyFont="1" applyFill="1" applyBorder="1" applyAlignment="1" applyProtection="1">
      <alignment horizontal="left" vertical="center"/>
      <protection locked="0" hidden="1"/>
    </xf>
    <xf numFmtId="0" fontId="2" fillId="4" borderId="21" xfId="0" applyFont="1" applyFill="1" applyBorder="1" applyAlignment="1" applyProtection="1">
      <alignment horizontal="left" vertical="center"/>
      <protection locked="0" hidden="1"/>
    </xf>
    <xf numFmtId="0" fontId="2" fillId="4" borderId="48" xfId="0" applyFont="1" applyFill="1" applyBorder="1" applyAlignment="1" applyProtection="1">
      <alignment horizontal="left" vertical="center"/>
      <protection locked="0" hidden="1"/>
    </xf>
    <xf numFmtId="0" fontId="0" fillId="4" borderId="56" xfId="0" applyFill="1" applyBorder="1" applyAlignment="1" applyProtection="1">
      <alignment horizontal="center"/>
      <protection hidden="1"/>
    </xf>
    <xf numFmtId="0" fontId="0" fillId="4" borderId="57" xfId="0" applyFill="1" applyBorder="1" applyAlignment="1" applyProtection="1">
      <alignment horizontal="center"/>
      <protection hidden="1"/>
    </xf>
    <xf numFmtId="0" fontId="0" fillId="4" borderId="58" xfId="0" applyFill="1" applyBorder="1" applyAlignment="1" applyProtection="1">
      <alignment horizontal="center"/>
      <protection hidden="1"/>
    </xf>
    <xf numFmtId="0" fontId="2" fillId="4" borderId="56" xfId="0" applyFont="1" applyFill="1" applyBorder="1" applyAlignment="1" applyProtection="1">
      <alignment horizontal="left" vertical="center"/>
      <protection hidden="1"/>
    </xf>
    <xf numFmtId="0" fontId="2" fillId="4" borderId="21" xfId="0" applyFont="1" applyFill="1" applyBorder="1" applyAlignment="1" applyProtection="1">
      <alignment horizontal="left" vertical="center"/>
      <protection hidden="1"/>
    </xf>
    <xf numFmtId="0" fontId="2" fillId="4" borderId="48" xfId="0" applyFont="1" applyFill="1" applyBorder="1" applyAlignment="1" applyProtection="1">
      <alignment horizontal="left" vertical="center"/>
      <protection hidden="1"/>
    </xf>
    <xf numFmtId="0" fontId="2" fillId="4" borderId="58" xfId="0" applyFont="1" applyFill="1" applyBorder="1" applyAlignment="1" applyProtection="1">
      <alignment horizontal="left" vertical="center"/>
      <protection hidden="1"/>
    </xf>
    <xf numFmtId="0" fontId="0" fillId="4" borderId="10" xfId="0" applyFill="1" applyBorder="1" applyAlignment="1" applyProtection="1">
      <alignment horizontal="center"/>
      <protection hidden="1"/>
    </xf>
    <xf numFmtId="0" fontId="0" fillId="4" borderId="11" xfId="0" applyFill="1" applyBorder="1" applyAlignment="1" applyProtection="1">
      <alignment horizontal="center"/>
      <protection hidden="1"/>
    </xf>
    <xf numFmtId="0" fontId="0" fillId="4" borderId="12" xfId="0" applyFill="1" applyBorder="1" applyAlignment="1" applyProtection="1">
      <alignment horizontal="center"/>
      <protection hidden="1"/>
    </xf>
    <xf numFmtId="0" fontId="5" fillId="4" borderId="22" xfId="2" applyFont="1" applyFill="1" applyBorder="1" applyAlignment="1" applyProtection="1">
      <alignment horizontal="center"/>
      <protection hidden="1"/>
    </xf>
    <xf numFmtId="0" fontId="5" fillId="4" borderId="40" xfId="2" applyFont="1" applyFill="1" applyBorder="1" applyAlignment="1" applyProtection="1">
      <alignment horizontal="center"/>
      <protection hidden="1"/>
    </xf>
    <xf numFmtId="0" fontId="5" fillId="4" borderId="82" xfId="2" applyFont="1" applyFill="1" applyBorder="1" applyAlignment="1" applyProtection="1">
      <alignment horizontal="center"/>
      <protection hidden="1"/>
    </xf>
    <xf numFmtId="0" fontId="5" fillId="4" borderId="83" xfId="2" applyFont="1" applyFill="1" applyBorder="1" applyAlignment="1" applyProtection="1">
      <alignment horizontal="center"/>
      <protection hidden="1"/>
    </xf>
    <xf numFmtId="0" fontId="5" fillId="4" borderId="0" xfId="2" applyFont="1" applyFill="1" applyBorder="1" applyAlignment="1" applyProtection="1">
      <alignment horizontal="center"/>
      <protection hidden="1"/>
    </xf>
    <xf numFmtId="0" fontId="5" fillId="4" borderId="84" xfId="2" applyFont="1" applyFill="1" applyBorder="1" applyAlignment="1" applyProtection="1">
      <alignment horizontal="center"/>
      <protection hidden="1"/>
    </xf>
    <xf numFmtId="0" fontId="5" fillId="4" borderId="37" xfId="2" applyFont="1" applyFill="1" applyBorder="1" applyAlignment="1" applyProtection="1">
      <alignment horizontal="center"/>
      <protection hidden="1"/>
    </xf>
    <xf numFmtId="0" fontId="5" fillId="4" borderId="85" xfId="2" applyFont="1" applyFill="1" applyBorder="1" applyAlignment="1" applyProtection="1">
      <alignment horizontal="center"/>
      <protection hidden="1"/>
    </xf>
    <xf numFmtId="0" fontId="5" fillId="4" borderId="17" xfId="2" applyFont="1" applyFill="1" applyBorder="1" applyAlignment="1" applyProtection="1">
      <alignment horizontal="center"/>
      <protection hidden="1"/>
    </xf>
    <xf numFmtId="0" fontId="25" fillId="0" borderId="0" xfId="0" applyFont="1" applyAlignment="1" applyProtection="1">
      <alignment horizontal="center"/>
      <protection hidden="1"/>
    </xf>
    <xf numFmtId="0" fontId="21" fillId="0" borderId="0" xfId="0" applyFont="1" applyAlignment="1" applyProtection="1">
      <alignment horizontal="center"/>
      <protection hidden="1"/>
    </xf>
    <xf numFmtId="0" fontId="24" fillId="0" borderId="0" xfId="0" applyFont="1" applyAlignment="1" applyProtection="1">
      <alignment horizontal="center"/>
      <protection hidden="1"/>
    </xf>
    <xf numFmtId="0" fontId="12" fillId="0" borderId="44" xfId="0" applyFont="1" applyBorder="1" applyAlignment="1" applyProtection="1">
      <alignment horizontal="left"/>
      <protection hidden="1"/>
    </xf>
    <xf numFmtId="0" fontId="12" fillId="0" borderId="43" xfId="0" applyFont="1" applyBorder="1" applyAlignment="1" applyProtection="1">
      <alignment horizontal="left"/>
      <protection hidden="1"/>
    </xf>
    <xf numFmtId="0" fontId="7" fillId="2" borderId="0" xfId="0" applyFont="1" applyFill="1" applyAlignment="1" applyProtection="1">
      <alignment horizontal="center"/>
      <protection hidden="1"/>
    </xf>
    <xf numFmtId="0" fontId="12" fillId="0" borderId="42" xfId="0" applyFont="1" applyBorder="1" applyAlignment="1" applyProtection="1">
      <alignment horizontal="left"/>
      <protection hidden="1"/>
    </xf>
    <xf numFmtId="0" fontId="26" fillId="0" borderId="0" xfId="0" applyFont="1" applyAlignment="1" applyProtection="1">
      <alignment horizontal="right"/>
      <protection hidden="1"/>
    </xf>
    <xf numFmtId="0" fontId="2" fillId="5" borderId="14" xfId="0" applyFont="1" applyFill="1" applyBorder="1" applyAlignment="1" applyProtection="1">
      <alignment horizontal="left"/>
      <protection hidden="1"/>
    </xf>
    <xf numFmtId="0" fontId="2" fillId="5" borderId="15" xfId="0" applyFont="1" applyFill="1" applyBorder="1" applyAlignment="1" applyProtection="1">
      <alignment horizontal="left"/>
      <protection hidden="1"/>
    </xf>
    <xf numFmtId="0" fontId="2" fillId="11" borderId="14" xfId="0" applyFont="1" applyFill="1" applyBorder="1" applyAlignment="1" applyProtection="1">
      <alignment horizontal="left"/>
      <protection hidden="1"/>
    </xf>
    <xf numFmtId="0" fontId="2" fillId="11" borderId="15" xfId="0" applyFont="1" applyFill="1" applyBorder="1" applyAlignment="1" applyProtection="1">
      <alignment horizontal="left"/>
      <protection hidden="1"/>
    </xf>
    <xf numFmtId="0" fontId="0" fillId="0" borderId="45" xfId="0" applyBorder="1" applyAlignment="1" applyProtection="1">
      <alignment horizontal="right"/>
      <protection hidden="1"/>
    </xf>
    <xf numFmtId="0" fontId="10" fillId="11" borderId="46" xfId="0" applyFont="1" applyFill="1" applyBorder="1" applyAlignment="1" applyProtection="1">
      <alignment horizontal="right"/>
      <protection hidden="1"/>
    </xf>
    <xf numFmtId="0" fontId="9" fillId="0" borderId="47" xfId="0" applyFont="1" applyBorder="1" applyAlignment="1" applyProtection="1">
      <alignment horizontal="right"/>
      <protection hidden="1"/>
    </xf>
    <xf numFmtId="0" fontId="14" fillId="6" borderId="40" xfId="0" applyFont="1" applyFill="1" applyBorder="1" applyAlignment="1" applyProtection="1">
      <alignment horizontal="center"/>
      <protection hidden="1"/>
    </xf>
    <xf numFmtId="0" fontId="14" fillId="6" borderId="0" xfId="0" applyFont="1" applyFill="1" applyAlignment="1" applyProtection="1">
      <alignment horizontal="center"/>
      <protection hidden="1"/>
    </xf>
    <xf numFmtId="0" fontId="3" fillId="0" borderId="14" xfId="0" applyFont="1" applyBorder="1" applyAlignment="1" applyProtection="1">
      <alignment horizontal="center"/>
      <protection hidden="1"/>
    </xf>
    <xf numFmtId="0" fontId="3" fillId="0" borderId="41" xfId="0" applyFont="1" applyBorder="1" applyAlignment="1" applyProtection="1">
      <alignment horizontal="center"/>
      <protection hidden="1"/>
    </xf>
    <xf numFmtId="0" fontId="3" fillId="0" borderId="15" xfId="0" applyFont="1" applyBorder="1" applyAlignment="1" applyProtection="1">
      <alignment horizontal="center"/>
      <protection hidden="1"/>
    </xf>
  </cellXfs>
  <cellStyles count="3">
    <cellStyle name="Hyperlink" xfId="2" builtinId="8"/>
    <cellStyle name="Procent" xfId="1" builtinId="5"/>
    <cellStyle name="Standaard" xfId="0" builtinId="0"/>
  </cellStyles>
  <dxfs count="50">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
      <fill>
        <patternFill>
          <bgColor theme="9" tint="0.39994506668294322"/>
        </patternFill>
      </fill>
    </dxf>
    <dxf>
      <fill>
        <patternFill>
          <fgColor theme="0"/>
          <bgColor theme="8" tint="0.39994506668294322"/>
        </patternFill>
      </fill>
    </dxf>
    <dxf>
      <fill>
        <patternFill>
          <fgColor theme="0"/>
          <bgColor theme="8" tint="0.39994506668294322"/>
        </patternFill>
      </fill>
    </dxf>
    <dxf>
      <fill>
        <patternFill>
          <bgColor theme="6" tint="0.79998168889431442"/>
        </patternFill>
      </fill>
    </dxf>
    <dxf>
      <fill>
        <patternFill>
          <bgColor theme="6" tint="0.79998168889431442"/>
        </patternFill>
      </fill>
      <border>
        <left style="thin">
          <color auto="1"/>
        </left>
        <right style="thin">
          <color auto="1"/>
        </right>
        <bottom style="thin">
          <color auto="1"/>
        </bottom>
        <vertical/>
        <horizontal/>
      </border>
    </dxf>
  </dxfs>
  <tableStyles count="0" defaultTableStyle="TableStyleMedium2" defaultPivotStyle="PivotStyleMedium9"/>
  <colors>
    <mruColors>
      <color rgb="FFFF914D"/>
      <color rgb="FF95DF9A"/>
      <color rgb="FF9999FF"/>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Toetsanalysen!$O$19:$O$24</c:f>
              <c:strCache>
                <c:ptCount val="6"/>
                <c:pt idx="0">
                  <c:v>0</c:v>
                </c:pt>
                <c:pt idx="1">
                  <c:v>0</c:v>
                </c:pt>
                <c:pt idx="2">
                  <c:v>SlimCijfer.nl</c:v>
                </c:pt>
                <c:pt idx="3">
                  <c:v>SlimCijfer.nl</c:v>
                </c:pt>
                <c:pt idx="4">
                  <c:v>SlimCijfer.nl</c:v>
                </c:pt>
                <c:pt idx="5">
                  <c:v>SlimCijfer.nl</c:v>
                </c:pt>
              </c:strCache>
            </c:strRef>
          </c:cat>
          <c:val>
            <c:numRef>
              <c:f>Toetsanalysen!$S$19:$S$24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A8BB-4862-9180-BC6A1AF01BCF}"/>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Toetsanalysen!$O$19:$O$24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0-A8BB-4862-9180-BC6A1AF01BCF}"/>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Toetsanalysen!$O$19:$O$24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A8BB-4862-9180-BC6A1AF01BCF}"/>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Toetsanalysen!$O$19:$O$24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A8BB-4862-9180-BC6A1AF01BCF}"/>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Toetsanalysen!$AV$69:$AV$74</c:f>
              <c:strCache>
                <c:ptCount val="6"/>
                <c:pt idx="0">
                  <c:v>0</c:v>
                </c:pt>
                <c:pt idx="1">
                  <c:v>0</c:v>
                </c:pt>
                <c:pt idx="2">
                  <c:v>SlimCijfer.nl</c:v>
                </c:pt>
                <c:pt idx="3">
                  <c:v>SlimCijfer.nl</c:v>
                </c:pt>
                <c:pt idx="4">
                  <c:v>SlimCijfer.nl</c:v>
                </c:pt>
                <c:pt idx="5">
                  <c:v>SlimCijfer.nl</c:v>
                </c:pt>
              </c:strCache>
            </c:strRef>
          </c:cat>
          <c:val>
            <c:numRef>
              <c:f>Toetsanalysen!$AZ$69:$AZ$74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52E-42AA-BFFE-B5955F096B94}"/>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Toetsanalysen!$AV$69:$AV$74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452E-42AA-BFFE-B5955F096B94}"/>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Toetsanalysen!$AV$69:$AV$74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452E-42AA-BFFE-B5955F096B94}"/>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Toetsanalysen!$AV$69:$AV$74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452E-42AA-BFFE-B5955F096B94}"/>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Toetsanalysen!$BG$69:$BG$74</c:f>
              <c:strCache>
                <c:ptCount val="6"/>
                <c:pt idx="0">
                  <c:v>0</c:v>
                </c:pt>
                <c:pt idx="1">
                  <c:v>0</c:v>
                </c:pt>
                <c:pt idx="2">
                  <c:v>SlimCijfer.nl</c:v>
                </c:pt>
                <c:pt idx="3">
                  <c:v>SlimCijfer.nl</c:v>
                </c:pt>
                <c:pt idx="4">
                  <c:v>SlimCijfer.nl</c:v>
                </c:pt>
                <c:pt idx="5">
                  <c:v>SlimCijfer.nl</c:v>
                </c:pt>
              </c:strCache>
            </c:strRef>
          </c:cat>
          <c:val>
            <c:numRef>
              <c:f>Toetsanalysen!$BK$69:$BK$74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735-44C3-BE1C-ABF9F21CBF92}"/>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Toetsanalysen!$BG$69:$BG$74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D735-44C3-BE1C-ABF9F21CBF92}"/>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Toetsanalysen!$BG$69:$BG$74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D735-44C3-BE1C-ABF9F21CBF92}"/>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Toetsanalysen!$BG$69:$BG$74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D735-44C3-BE1C-ABF9F21CBF92}"/>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Toetsanalysen!$D$119:$D$124</c:f>
              <c:strCache>
                <c:ptCount val="6"/>
                <c:pt idx="0">
                  <c:v>0</c:v>
                </c:pt>
                <c:pt idx="1">
                  <c:v>0</c:v>
                </c:pt>
                <c:pt idx="2">
                  <c:v>SlimCijfer.nl</c:v>
                </c:pt>
                <c:pt idx="3">
                  <c:v>SlimCijfer.nl</c:v>
                </c:pt>
                <c:pt idx="4">
                  <c:v>SlimCijfer.nl</c:v>
                </c:pt>
                <c:pt idx="5">
                  <c:v>SlimCijfer.nl</c:v>
                </c:pt>
              </c:strCache>
            </c:strRef>
          </c:cat>
          <c:val>
            <c:numRef>
              <c:f>Toetsanalysen!$H$119:$H$124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A04-4E83-87DD-BF14C5ADBA50}"/>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Toetsanalysen!$D$119:$D$124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DA04-4E83-87DD-BF14C5ADBA50}"/>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Toetsanalysen!$D$119:$D$124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DA04-4E83-87DD-BF14C5ADBA50}"/>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Toetsanalysen!$D$119:$D$124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DA04-4E83-87DD-BF14C5ADBA50}"/>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Toetsanalysen!$O$119:$O$124</c:f>
              <c:strCache>
                <c:ptCount val="6"/>
                <c:pt idx="0">
                  <c:v>0</c:v>
                </c:pt>
                <c:pt idx="1">
                  <c:v>0</c:v>
                </c:pt>
                <c:pt idx="2">
                  <c:v>SlimCijfer.nl</c:v>
                </c:pt>
                <c:pt idx="3">
                  <c:v>SlimCijfer.nl</c:v>
                </c:pt>
                <c:pt idx="4">
                  <c:v>SlimCijfer.nl</c:v>
                </c:pt>
                <c:pt idx="5">
                  <c:v>SlimCijfer.nl</c:v>
                </c:pt>
              </c:strCache>
            </c:strRef>
          </c:cat>
          <c:val>
            <c:numRef>
              <c:f>Toetsanalysen!$S$119:$S$124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C34-4272-B62C-BE6397C6DB01}"/>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Toetsanalysen!$O$119:$O$124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7C34-4272-B62C-BE6397C6DB01}"/>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Toetsanalysen!$O$119:$O$124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7C34-4272-B62C-BE6397C6DB01}"/>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Toetsanalysen!$O$119:$O$124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7C34-4272-B62C-BE6397C6DB01}"/>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Toetsanalysen!$Z$119:$Z$124</c:f>
              <c:strCache>
                <c:ptCount val="6"/>
                <c:pt idx="0">
                  <c:v>0</c:v>
                </c:pt>
                <c:pt idx="1">
                  <c:v>0</c:v>
                </c:pt>
                <c:pt idx="2">
                  <c:v>SlimCijfer.nl</c:v>
                </c:pt>
                <c:pt idx="3">
                  <c:v>SlimCijfer.nl</c:v>
                </c:pt>
                <c:pt idx="4">
                  <c:v>SlimCijfer.nl</c:v>
                </c:pt>
                <c:pt idx="5">
                  <c:v>SlimCijfer.nl</c:v>
                </c:pt>
              </c:strCache>
            </c:strRef>
          </c:cat>
          <c:val>
            <c:numRef>
              <c:f>Toetsanalysen!$AD$119:$AD$124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86A-495C-8BC3-452B8C0BB836}"/>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Toetsanalysen!$Z$119:$Z$124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B86A-495C-8BC3-452B8C0BB836}"/>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Toetsanalysen!$Z$119:$Z$124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B86A-495C-8BC3-452B8C0BB836}"/>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Toetsanalysen!$Z$119:$Z$124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B86A-495C-8BC3-452B8C0BB836}"/>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Toetsanalysen!$AK$119:$AK$124</c:f>
              <c:strCache>
                <c:ptCount val="6"/>
                <c:pt idx="0">
                  <c:v>0</c:v>
                </c:pt>
                <c:pt idx="1">
                  <c:v>0</c:v>
                </c:pt>
                <c:pt idx="2">
                  <c:v>SlimCijfer.nl</c:v>
                </c:pt>
                <c:pt idx="3">
                  <c:v>SlimCijfer.nl</c:v>
                </c:pt>
                <c:pt idx="4">
                  <c:v>SlimCijfer.nl</c:v>
                </c:pt>
                <c:pt idx="5">
                  <c:v>SlimCijfer.nl</c:v>
                </c:pt>
              </c:strCache>
            </c:strRef>
          </c:cat>
          <c:val>
            <c:numRef>
              <c:f>Toetsanalysen!$AO$119:$AO$124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560-4F8D-A19A-330CD092AEA8}"/>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Toetsanalysen!$AK$119:$AK$124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B560-4F8D-A19A-330CD092AEA8}"/>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Toetsanalysen!$AK$119:$AK$124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B560-4F8D-A19A-330CD092AEA8}"/>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Toetsanalysen!$AK$119:$AK$124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B560-4F8D-A19A-330CD092AEA8}"/>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Toetsanalysen!$AV$119:$AV$124</c:f>
              <c:strCache>
                <c:ptCount val="6"/>
                <c:pt idx="0">
                  <c:v>0</c:v>
                </c:pt>
                <c:pt idx="1">
                  <c:v>0</c:v>
                </c:pt>
                <c:pt idx="2">
                  <c:v>SlimCijfer.nl</c:v>
                </c:pt>
                <c:pt idx="3">
                  <c:v>SlimCijfer.nl</c:v>
                </c:pt>
                <c:pt idx="4">
                  <c:v>SlimCijfer.nl</c:v>
                </c:pt>
                <c:pt idx="5">
                  <c:v>SlimCijfer.nl</c:v>
                </c:pt>
              </c:strCache>
            </c:strRef>
          </c:cat>
          <c:val>
            <c:numRef>
              <c:f>Toetsanalysen!$AZ$119:$AZ$124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018-4575-83D9-D5BD0DA6BFC9}"/>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Toetsanalysen!$AV$119:$AV$124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2018-4575-83D9-D5BD0DA6BFC9}"/>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Toetsanalysen!$AV$119:$AV$124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2018-4575-83D9-D5BD0DA6BFC9}"/>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Toetsanalysen!$AV$119:$AV$124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2018-4575-83D9-D5BD0DA6BFC9}"/>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Toetsanalysen!$BG$119:$BG$124</c:f>
              <c:strCache>
                <c:ptCount val="6"/>
                <c:pt idx="0">
                  <c:v>0</c:v>
                </c:pt>
                <c:pt idx="1">
                  <c:v>0</c:v>
                </c:pt>
                <c:pt idx="2">
                  <c:v>SlimCijfer.nl</c:v>
                </c:pt>
                <c:pt idx="3">
                  <c:v>SlimCijfer.nl</c:v>
                </c:pt>
                <c:pt idx="4">
                  <c:v>SlimCijfer.nl</c:v>
                </c:pt>
                <c:pt idx="5">
                  <c:v>SlimCijfer.nl</c:v>
                </c:pt>
              </c:strCache>
            </c:strRef>
          </c:cat>
          <c:val>
            <c:numRef>
              <c:f>Toetsanalysen!$BK$119:$BK$124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3F-4940-83AD-716D2C1D5BD3}"/>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Toetsanalysen!$BG$119:$BG$124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773F-4940-83AD-716D2C1D5BD3}"/>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Toetsanalysen!$BG$119:$BG$124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773F-4940-83AD-716D2C1D5BD3}"/>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Toetsanalysen!$BG$119:$BG$124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773F-4940-83AD-716D2C1D5BD3}"/>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Toetsanalysen!$D$169:$D$174</c:f>
              <c:strCache>
                <c:ptCount val="6"/>
                <c:pt idx="0">
                  <c:v>0</c:v>
                </c:pt>
                <c:pt idx="1">
                  <c:v>0</c:v>
                </c:pt>
                <c:pt idx="2">
                  <c:v>SlimCijfer.nl</c:v>
                </c:pt>
                <c:pt idx="3">
                  <c:v>SlimCijfer.nl</c:v>
                </c:pt>
                <c:pt idx="4">
                  <c:v>SlimCijfer.nl</c:v>
                </c:pt>
                <c:pt idx="5">
                  <c:v>SlimCijfer.nl</c:v>
                </c:pt>
              </c:strCache>
            </c:strRef>
          </c:cat>
          <c:val>
            <c:numRef>
              <c:f>Toetsanalysen!$H$169:$H$174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15A-40FF-887A-CCD47C8469BE}"/>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Toetsanalysen!$D$169:$D$174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F15A-40FF-887A-CCD47C8469BE}"/>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Toetsanalysen!$D$169:$D$174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F15A-40FF-887A-CCD47C8469BE}"/>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Toetsanalysen!$D$169:$D$174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F15A-40FF-887A-CCD47C8469BE}"/>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Toetsanalysen!$O$169:$O$174</c:f>
              <c:strCache>
                <c:ptCount val="6"/>
                <c:pt idx="0">
                  <c:v>0</c:v>
                </c:pt>
                <c:pt idx="1">
                  <c:v>0</c:v>
                </c:pt>
                <c:pt idx="2">
                  <c:v>SlimCijfer.nl</c:v>
                </c:pt>
                <c:pt idx="3">
                  <c:v>SlimCijfer.nl</c:v>
                </c:pt>
                <c:pt idx="4">
                  <c:v>SlimCijfer.nl</c:v>
                </c:pt>
                <c:pt idx="5">
                  <c:v>SlimCijfer.nl</c:v>
                </c:pt>
              </c:strCache>
            </c:strRef>
          </c:cat>
          <c:val>
            <c:numRef>
              <c:f>Toetsanalysen!$S$169:$S$174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8EC-4BC8-A40E-F1A8B9A62113}"/>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Toetsanalysen!$O$169:$O$174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28EC-4BC8-A40E-F1A8B9A62113}"/>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Toetsanalysen!$O$169:$O$174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28EC-4BC8-A40E-F1A8B9A62113}"/>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Toetsanalysen!$O$169:$O$174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28EC-4BC8-A40E-F1A8B9A62113}"/>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Toetsanalysen!$Z$19:$Z$24</c:f>
              <c:strCache>
                <c:ptCount val="6"/>
                <c:pt idx="0">
                  <c:v>0</c:v>
                </c:pt>
                <c:pt idx="1">
                  <c:v>0</c:v>
                </c:pt>
                <c:pt idx="2">
                  <c:v>SlimCijfer.nl</c:v>
                </c:pt>
                <c:pt idx="3">
                  <c:v>SlimCijfer.nl</c:v>
                </c:pt>
                <c:pt idx="4">
                  <c:v>SlimCijfer.nl</c:v>
                </c:pt>
                <c:pt idx="5">
                  <c:v>SlimCijfer.nl</c:v>
                </c:pt>
              </c:strCache>
            </c:strRef>
          </c:cat>
          <c:val>
            <c:numRef>
              <c:f>Toetsanalysen!$AD$19:$AD$24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62F-46BC-9592-FCBD104BF8A4}"/>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Toetsanalysen!$Z$19:$Z$24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A62F-46BC-9592-FCBD104BF8A4}"/>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Toetsanalysen!$Z$19:$Z$24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A62F-46BC-9592-FCBD104BF8A4}"/>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Toetsanalysen!$Z$19:$Z$24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A62F-46BC-9592-FCBD104BF8A4}"/>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Toetsanalysen!$Z$169:$Z$174</c:f>
              <c:strCache>
                <c:ptCount val="6"/>
                <c:pt idx="0">
                  <c:v>0</c:v>
                </c:pt>
                <c:pt idx="1">
                  <c:v>0</c:v>
                </c:pt>
                <c:pt idx="2">
                  <c:v>SlimCijfer.nl</c:v>
                </c:pt>
                <c:pt idx="3">
                  <c:v>SlimCijfer.nl</c:v>
                </c:pt>
                <c:pt idx="4">
                  <c:v>SlimCijfer.nl</c:v>
                </c:pt>
                <c:pt idx="5">
                  <c:v>SlimCijfer.nl</c:v>
                </c:pt>
              </c:strCache>
            </c:strRef>
          </c:cat>
          <c:val>
            <c:numRef>
              <c:f>Toetsanalysen!$AD$169:$AD$174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058-4C2D-B8AD-B6D93C558D5F}"/>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Toetsanalysen!$Z$169:$Z$174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6058-4C2D-B8AD-B6D93C558D5F}"/>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Toetsanalysen!$Z$169:$Z$174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6058-4C2D-B8AD-B6D93C558D5F}"/>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Toetsanalysen!$Z$169:$Z$174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6058-4C2D-B8AD-B6D93C558D5F}"/>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Toetsanalysen!$AK$169:$AK$174</c:f>
              <c:strCache>
                <c:ptCount val="6"/>
                <c:pt idx="0">
                  <c:v>0</c:v>
                </c:pt>
                <c:pt idx="1">
                  <c:v>0</c:v>
                </c:pt>
                <c:pt idx="2">
                  <c:v>SlimCijfer.nl</c:v>
                </c:pt>
                <c:pt idx="3">
                  <c:v>SlimCijfer.nl</c:v>
                </c:pt>
                <c:pt idx="4">
                  <c:v>SlimCijfer.nl</c:v>
                </c:pt>
                <c:pt idx="5">
                  <c:v>SlimCijfer.nl</c:v>
                </c:pt>
              </c:strCache>
            </c:strRef>
          </c:cat>
          <c:val>
            <c:numRef>
              <c:f>Toetsanalysen!$AO$169:$AO$174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3D1-44B7-AD6C-A5EA817AB321}"/>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Toetsanalysen!$AK$169:$AK$174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E3D1-44B7-AD6C-A5EA817AB321}"/>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Toetsanalysen!$AK$169:$AK$174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E3D1-44B7-AD6C-A5EA817AB321}"/>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Toetsanalysen!$AK$169:$AK$174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E3D1-44B7-AD6C-A5EA817AB321}"/>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Toetsanalysen!$AV$169:$AV$174</c:f>
              <c:strCache>
                <c:ptCount val="6"/>
                <c:pt idx="0">
                  <c:v>0</c:v>
                </c:pt>
                <c:pt idx="1">
                  <c:v>0</c:v>
                </c:pt>
                <c:pt idx="2">
                  <c:v>SlimCijfer.nl</c:v>
                </c:pt>
                <c:pt idx="3">
                  <c:v>SlimCijfer.nl</c:v>
                </c:pt>
                <c:pt idx="4">
                  <c:v>SlimCijfer.nl</c:v>
                </c:pt>
                <c:pt idx="5">
                  <c:v>SlimCijfer.nl</c:v>
                </c:pt>
              </c:strCache>
            </c:strRef>
          </c:cat>
          <c:val>
            <c:numRef>
              <c:f>Toetsanalysen!$AZ$169:$AZ$174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837-4EE0-A811-E748218CBB19}"/>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Toetsanalysen!$AV$169:$AV$174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1837-4EE0-A811-E748218CBB19}"/>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Toetsanalysen!$AV$169:$AV$174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1837-4EE0-A811-E748218CBB19}"/>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Toetsanalysen!$AV$169:$AV$174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1837-4EE0-A811-E748218CBB19}"/>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Toetsanalysen!$BG$169:$BG$174</c:f>
              <c:strCache>
                <c:ptCount val="6"/>
                <c:pt idx="0">
                  <c:v>0</c:v>
                </c:pt>
                <c:pt idx="1">
                  <c:v>0</c:v>
                </c:pt>
                <c:pt idx="2">
                  <c:v>SlimCijfer.nl</c:v>
                </c:pt>
                <c:pt idx="3">
                  <c:v>SlimCijfer.nl</c:v>
                </c:pt>
                <c:pt idx="4">
                  <c:v>SlimCijfer.nl</c:v>
                </c:pt>
                <c:pt idx="5">
                  <c:v>SlimCijfer.nl</c:v>
                </c:pt>
              </c:strCache>
            </c:strRef>
          </c:cat>
          <c:val>
            <c:numRef>
              <c:f>Toetsanalysen!$BK$169:$BK$174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906-4CA4-977C-0FF3000A1DE6}"/>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Toetsanalysen!$BG$169:$BG$174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1906-4CA4-977C-0FF3000A1DE6}"/>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Toetsanalysen!$BG$169:$BG$174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1906-4CA4-977C-0FF3000A1DE6}"/>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Toetsanalysen!$BG$169:$BG$174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1906-4CA4-977C-0FF3000A1DE6}"/>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Toetsanalysen!$D$219:$D$224</c:f>
              <c:strCache>
                <c:ptCount val="6"/>
                <c:pt idx="0">
                  <c:v>0</c:v>
                </c:pt>
                <c:pt idx="1">
                  <c:v>0</c:v>
                </c:pt>
                <c:pt idx="2">
                  <c:v>SlimCijfer.nl</c:v>
                </c:pt>
                <c:pt idx="3">
                  <c:v>SlimCijfer.nl</c:v>
                </c:pt>
                <c:pt idx="4">
                  <c:v>SlimCijfer.nl</c:v>
                </c:pt>
                <c:pt idx="5">
                  <c:v>SlimCijfer.nl</c:v>
                </c:pt>
              </c:strCache>
            </c:strRef>
          </c:cat>
          <c:val>
            <c:numRef>
              <c:f>Toetsanalysen!$H$219:$H$224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D9C-4888-9F82-751169C980D4}"/>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Toetsanalysen!$D$219:$D$224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1D9C-4888-9F82-751169C980D4}"/>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Toetsanalysen!$D$219:$D$224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1D9C-4888-9F82-751169C980D4}"/>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Toetsanalysen!$D$219:$D$224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1D9C-4888-9F82-751169C980D4}"/>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Toetsanalysen!$O$219:$O$224</c:f>
              <c:strCache>
                <c:ptCount val="6"/>
                <c:pt idx="0">
                  <c:v>0</c:v>
                </c:pt>
                <c:pt idx="1">
                  <c:v>0</c:v>
                </c:pt>
                <c:pt idx="2">
                  <c:v>SlimCijfer.nl</c:v>
                </c:pt>
                <c:pt idx="3">
                  <c:v>SlimCijfer.nl</c:v>
                </c:pt>
                <c:pt idx="4">
                  <c:v>SlimCijfer.nl</c:v>
                </c:pt>
                <c:pt idx="5">
                  <c:v>SlimCijfer.nl</c:v>
                </c:pt>
              </c:strCache>
            </c:strRef>
          </c:cat>
          <c:val>
            <c:numRef>
              <c:f>Toetsanalysen!$S$219:$S$224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AB3-4AB0-AEBA-AF44F06BDCE0}"/>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Toetsanalysen!$O$219:$O$224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0AB3-4AB0-AEBA-AF44F06BDCE0}"/>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Toetsanalysen!$O$219:$O$224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AB3-4AB0-AEBA-AF44F06BDCE0}"/>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Toetsanalysen!$O$219:$O$224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0AB3-4AB0-AEBA-AF44F06BDCE0}"/>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Toetsanalysen!$Z$219:$Z$224</c:f>
              <c:strCache>
                <c:ptCount val="6"/>
                <c:pt idx="0">
                  <c:v>0</c:v>
                </c:pt>
                <c:pt idx="1">
                  <c:v>0</c:v>
                </c:pt>
                <c:pt idx="2">
                  <c:v>SlimCijfer.nl</c:v>
                </c:pt>
                <c:pt idx="3">
                  <c:v>SlimCijfer.nl</c:v>
                </c:pt>
                <c:pt idx="4">
                  <c:v>SlimCijfer.nl</c:v>
                </c:pt>
                <c:pt idx="5">
                  <c:v>SlimCijfer.nl</c:v>
                </c:pt>
              </c:strCache>
            </c:strRef>
          </c:cat>
          <c:val>
            <c:numRef>
              <c:f>Toetsanalysen!$AD$219:$AD$224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805-4157-967B-E39BB53CCCAE}"/>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Toetsanalysen!$Z$219:$Z$224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9805-4157-967B-E39BB53CCCAE}"/>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Toetsanalysen!$Z$219:$Z$224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9805-4157-967B-E39BB53CCCAE}"/>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Toetsanalysen!$Z$219:$Z$224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9805-4157-967B-E39BB53CCCAE}"/>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Toetsanalysen!$AK$219:$AK$224</c:f>
              <c:strCache>
                <c:ptCount val="6"/>
                <c:pt idx="0">
                  <c:v>0</c:v>
                </c:pt>
                <c:pt idx="1">
                  <c:v>0</c:v>
                </c:pt>
                <c:pt idx="2">
                  <c:v>SlimCijfer.nl</c:v>
                </c:pt>
                <c:pt idx="3">
                  <c:v>SlimCijfer.nl</c:v>
                </c:pt>
                <c:pt idx="4">
                  <c:v>SlimCijfer.nl</c:v>
                </c:pt>
                <c:pt idx="5">
                  <c:v>SlimCijfer.nl</c:v>
                </c:pt>
              </c:strCache>
            </c:strRef>
          </c:cat>
          <c:val>
            <c:numRef>
              <c:f>Toetsanalysen!$AO$219:$AO$224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038-4977-AEC3-41B83EC4D2D9}"/>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Toetsanalysen!$AK$219:$AK$224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2038-4977-AEC3-41B83EC4D2D9}"/>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Toetsanalysen!$AK$219:$AK$224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2038-4977-AEC3-41B83EC4D2D9}"/>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Toetsanalysen!$AK$219:$AK$224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2038-4977-AEC3-41B83EC4D2D9}"/>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Toetsanalysen!$AV$219:$AV$224</c:f>
              <c:strCache>
                <c:ptCount val="6"/>
                <c:pt idx="0">
                  <c:v>0</c:v>
                </c:pt>
                <c:pt idx="1">
                  <c:v>0</c:v>
                </c:pt>
                <c:pt idx="2">
                  <c:v>SlimCijfer.nl</c:v>
                </c:pt>
                <c:pt idx="3">
                  <c:v>SlimCijfer.nl</c:v>
                </c:pt>
                <c:pt idx="4">
                  <c:v>SlimCijfer.nl</c:v>
                </c:pt>
                <c:pt idx="5">
                  <c:v>SlimCijfer.nl</c:v>
                </c:pt>
              </c:strCache>
            </c:strRef>
          </c:cat>
          <c:val>
            <c:numRef>
              <c:f>Toetsanalysen!$AZ$219:$AZ$224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4EE-4C44-9770-374F01A30CC1}"/>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Toetsanalysen!$AV$219:$AV$224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C4EE-4C44-9770-374F01A30CC1}"/>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Toetsanalysen!$AV$219:$AV$224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C4EE-4C44-9770-374F01A30CC1}"/>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Toetsanalysen!$AV$219:$AV$224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C4EE-4C44-9770-374F01A30CC1}"/>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Toetsanalysen!$BG$219:$BG$224</c:f>
              <c:strCache>
                <c:ptCount val="6"/>
                <c:pt idx="0">
                  <c:v>0</c:v>
                </c:pt>
                <c:pt idx="1">
                  <c:v>0</c:v>
                </c:pt>
                <c:pt idx="2">
                  <c:v>SlimCijfer.nl</c:v>
                </c:pt>
                <c:pt idx="3">
                  <c:v>SlimCijfer.nl</c:v>
                </c:pt>
                <c:pt idx="4">
                  <c:v>SlimCijfer.nl</c:v>
                </c:pt>
                <c:pt idx="5">
                  <c:v>SlimCijfer.nl</c:v>
                </c:pt>
              </c:strCache>
            </c:strRef>
          </c:cat>
          <c:val>
            <c:numRef>
              <c:f>Toetsanalysen!$BK$219:$BK$224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F87-4D44-B6A8-461945F7279A}"/>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Toetsanalysen!$BG$219:$BG$224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DF87-4D44-B6A8-461945F7279A}"/>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Toetsanalysen!$BG$219:$BG$224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DF87-4D44-B6A8-461945F7279A}"/>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Toetsanalysen!$BG$219:$BG$224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DF87-4D44-B6A8-461945F7279A}"/>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Toetsanalysen!$AK$19:$AK$24</c:f>
              <c:strCache>
                <c:ptCount val="6"/>
                <c:pt idx="0">
                  <c:v>0</c:v>
                </c:pt>
                <c:pt idx="1">
                  <c:v>0</c:v>
                </c:pt>
                <c:pt idx="2">
                  <c:v>SlimCijfer.nl</c:v>
                </c:pt>
                <c:pt idx="3">
                  <c:v>SlimCijfer.nl</c:v>
                </c:pt>
                <c:pt idx="4">
                  <c:v>SlimCijfer.nl</c:v>
                </c:pt>
                <c:pt idx="5">
                  <c:v>SlimCijfer.nl</c:v>
                </c:pt>
              </c:strCache>
            </c:strRef>
          </c:cat>
          <c:val>
            <c:numRef>
              <c:f>Toetsanalysen!$AO$19:$AO$24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086-41AE-B88A-0EAF32851670}"/>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Toetsanalysen!$AK$19:$AK$24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9086-41AE-B88A-0EAF32851670}"/>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Toetsanalysen!$AK$19:$AK$24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9086-41AE-B88A-0EAF32851670}"/>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Toetsanalysen!$AK$19:$AK$24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9086-41AE-B88A-0EAF32851670}"/>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Toetsanalysen!$AV$19:$AV$24</c:f>
              <c:strCache>
                <c:ptCount val="6"/>
                <c:pt idx="0">
                  <c:v>0</c:v>
                </c:pt>
                <c:pt idx="1">
                  <c:v>0</c:v>
                </c:pt>
                <c:pt idx="2">
                  <c:v>SlimCijfer.nl</c:v>
                </c:pt>
                <c:pt idx="3">
                  <c:v>SlimCijfer.nl</c:v>
                </c:pt>
                <c:pt idx="4">
                  <c:v>SlimCijfer.nl</c:v>
                </c:pt>
                <c:pt idx="5">
                  <c:v>SlimCijfer.nl</c:v>
                </c:pt>
              </c:strCache>
            </c:strRef>
          </c:cat>
          <c:val>
            <c:numRef>
              <c:f>Toetsanalysen!$AZ$19:$AZ$24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0AA-441E-A6B2-3B110494E6A7}"/>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Toetsanalysen!$AV$19:$AV$24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D0AA-441E-A6B2-3B110494E6A7}"/>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Toetsanalysen!$AV$19:$AV$24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D0AA-441E-A6B2-3B110494E6A7}"/>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Toetsanalysen!$AV$19:$AV$24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D0AA-441E-A6B2-3B110494E6A7}"/>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Toetsanalysen!$BG$19:$BG$24</c:f>
              <c:strCache>
                <c:ptCount val="6"/>
                <c:pt idx="0">
                  <c:v>0</c:v>
                </c:pt>
                <c:pt idx="1">
                  <c:v>0</c:v>
                </c:pt>
                <c:pt idx="2">
                  <c:v>SlimCijfer.nl</c:v>
                </c:pt>
                <c:pt idx="3">
                  <c:v>SlimCijfer.nl</c:v>
                </c:pt>
                <c:pt idx="4">
                  <c:v>SlimCijfer.nl</c:v>
                </c:pt>
                <c:pt idx="5">
                  <c:v>SlimCijfer.nl</c:v>
                </c:pt>
              </c:strCache>
            </c:strRef>
          </c:cat>
          <c:val>
            <c:numRef>
              <c:f>Toetsanalysen!$BK$19:$BK$24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E4E-4090-B97D-0E665EFAC9E8}"/>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Toetsanalysen!$BG$19:$BG$24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CE4E-4090-B97D-0E665EFAC9E8}"/>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Toetsanalysen!$BG$19:$BG$24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CE4E-4090-B97D-0E665EFAC9E8}"/>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Toetsanalysen!$BG$19:$BG$24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CE4E-4090-B97D-0E665EFAC9E8}"/>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Toetsanalysen!$D$69:$D$74</c:f>
              <c:strCache>
                <c:ptCount val="6"/>
                <c:pt idx="0">
                  <c:v>0</c:v>
                </c:pt>
                <c:pt idx="1">
                  <c:v>0</c:v>
                </c:pt>
                <c:pt idx="2">
                  <c:v>SlimCijfer.nl</c:v>
                </c:pt>
                <c:pt idx="3">
                  <c:v>SlimCijfer.nl</c:v>
                </c:pt>
                <c:pt idx="4">
                  <c:v>SlimCijfer.nl</c:v>
                </c:pt>
                <c:pt idx="5">
                  <c:v>SlimCijfer.nl</c:v>
                </c:pt>
              </c:strCache>
            </c:strRef>
          </c:cat>
          <c:val>
            <c:numRef>
              <c:f>Toetsanalysen!$H$69:$H$74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0D3-437B-A778-A6C46AF93F03}"/>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Toetsanalysen!$D$69:$D$74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20D3-437B-A778-A6C46AF93F03}"/>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Toetsanalysen!$D$69:$D$74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20D3-437B-A778-A6C46AF93F03}"/>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Toetsanalysen!$D$69:$D$74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20D3-437B-A778-A6C46AF93F03}"/>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Toetsanalysen!$O$69:$O$74</c:f>
              <c:strCache>
                <c:ptCount val="6"/>
                <c:pt idx="0">
                  <c:v>0</c:v>
                </c:pt>
                <c:pt idx="1">
                  <c:v>0</c:v>
                </c:pt>
                <c:pt idx="2">
                  <c:v>SlimCijfer.nl</c:v>
                </c:pt>
                <c:pt idx="3">
                  <c:v>SlimCijfer.nl</c:v>
                </c:pt>
                <c:pt idx="4">
                  <c:v>SlimCijfer.nl</c:v>
                </c:pt>
                <c:pt idx="5">
                  <c:v>SlimCijfer.nl</c:v>
                </c:pt>
              </c:strCache>
            </c:strRef>
          </c:cat>
          <c:val>
            <c:numRef>
              <c:f>Toetsanalysen!$S$69:$S$74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1C8-483E-B5DA-C7EEA129C224}"/>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Toetsanalysen!$O$69:$O$74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21C8-483E-B5DA-C7EEA129C224}"/>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Toetsanalysen!$O$69:$O$74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21C8-483E-B5DA-C7EEA129C224}"/>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Toetsanalysen!$O$69:$O$74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21C8-483E-B5DA-C7EEA129C224}"/>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Toetsanalysen!$Z$69:$Z$74</c:f>
              <c:strCache>
                <c:ptCount val="6"/>
                <c:pt idx="0">
                  <c:v>0</c:v>
                </c:pt>
                <c:pt idx="1">
                  <c:v>0</c:v>
                </c:pt>
                <c:pt idx="2">
                  <c:v>SlimCijfer.nl</c:v>
                </c:pt>
                <c:pt idx="3">
                  <c:v>SlimCijfer.nl</c:v>
                </c:pt>
                <c:pt idx="4">
                  <c:v>SlimCijfer.nl</c:v>
                </c:pt>
                <c:pt idx="5">
                  <c:v>SlimCijfer.nl</c:v>
                </c:pt>
              </c:strCache>
            </c:strRef>
          </c:cat>
          <c:val>
            <c:numRef>
              <c:f>Toetsanalysen!$AD$69:$AD$74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C9E-46FA-8D3F-615685ACEAD2}"/>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Toetsanalysen!$Z$69:$Z$74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2C9E-46FA-8D3F-615685ACEAD2}"/>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Toetsanalysen!$Z$69:$Z$74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2C9E-46FA-8D3F-615685ACEAD2}"/>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Toetsanalysen!$Z$69:$Z$74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2C9E-46FA-8D3F-615685ACEAD2}"/>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3"/>
          <c:order val="3"/>
          <c:spPr>
            <a:ln w="50800" cap="rnd" cmpd="sng" algn="ctr">
              <a:solidFill>
                <a:srgbClr val="FF914D">
                  <a:alpha val="30000"/>
                </a:srgbClr>
              </a:solidFill>
              <a:round/>
            </a:ln>
            <a:effectLst/>
          </c:spPr>
          <c:marker>
            <c:symbol val="none"/>
          </c:marker>
          <c:cat>
            <c:strRef>
              <c:f>Toetsanalysen!$AK$69:$AK$74</c:f>
              <c:strCache>
                <c:ptCount val="6"/>
                <c:pt idx="0">
                  <c:v>0</c:v>
                </c:pt>
                <c:pt idx="1">
                  <c:v>0</c:v>
                </c:pt>
                <c:pt idx="2">
                  <c:v>SlimCijfer.nl</c:v>
                </c:pt>
                <c:pt idx="3">
                  <c:v>SlimCijfer.nl</c:v>
                </c:pt>
                <c:pt idx="4">
                  <c:v>SlimCijfer.nl</c:v>
                </c:pt>
                <c:pt idx="5">
                  <c:v>SlimCijfer.nl</c:v>
                </c:pt>
              </c:strCache>
            </c:strRef>
          </c:cat>
          <c:val>
            <c:numRef>
              <c:f>Toetsanalysen!$AO$69:$AO$74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ED5-4F8A-83CC-471C457F98DB}"/>
            </c:ext>
          </c:extLst>
        </c:ser>
        <c:dLbls>
          <c:showLegendKey val="0"/>
          <c:showVal val="0"/>
          <c:showCatName val="0"/>
          <c:showSerName val="0"/>
          <c:showPercent val="0"/>
          <c:showBubbleSize val="0"/>
        </c:dLbls>
        <c:axId val="358749640"/>
        <c:axId val="358749968"/>
        <c:extLst>
          <c:ext xmlns:c15="http://schemas.microsoft.com/office/drawing/2012/chart" uri="{02D57815-91ED-43cb-92C2-25804820EDAC}">
            <c15:filteredRadarSeries>
              <c15:ser>
                <c:idx val="0"/>
                <c:order val="0"/>
                <c:spPr>
                  <a:ln w="53975" cap="rnd" cmpd="sng" algn="ctr">
                    <a:solidFill>
                      <a:schemeClr val="accent5">
                        <a:lumMod val="75000"/>
                        <a:alpha val="60000"/>
                      </a:schemeClr>
                    </a:solidFill>
                    <a:round/>
                  </a:ln>
                  <a:effectLst/>
                </c:spPr>
                <c:marker>
                  <c:symbol val="none"/>
                </c:marker>
                <c:cat>
                  <c:strRef>
                    <c:extLst>
                      <c:ext uri="{02D57815-91ED-43cb-92C2-25804820EDAC}">
                        <c15:formulaRef>
                          <c15:sqref>Toetsanalysen!$AK$69:$AK$74</c15:sqref>
                        </c15:formulaRef>
                      </c:ext>
                    </c:extLst>
                    <c:strCache>
                      <c:ptCount val="6"/>
                      <c:pt idx="0">
                        <c:v>0</c:v>
                      </c:pt>
                      <c:pt idx="1">
                        <c:v>0</c:v>
                      </c:pt>
                      <c:pt idx="2">
                        <c:v>SlimCijfer.nl</c:v>
                      </c:pt>
                      <c:pt idx="3">
                        <c:v>SlimCijfer.nl</c:v>
                      </c:pt>
                      <c:pt idx="4">
                        <c:v>SlimCijfer.nl</c:v>
                      </c:pt>
                      <c:pt idx="5">
                        <c:v>SlimCijfer.nl</c:v>
                      </c:pt>
                    </c:strCache>
                  </c:strRef>
                </c:cat>
                <c:val>
                  <c:numRef>
                    <c:extLst>
                      <c:ext uri="{02D57815-91ED-43cb-92C2-25804820EDAC}">
                        <c15:formulaRef>
                          <c15:sqref>Toetsanalysen!$E$69:$E$74</c15:sqref>
                        </c15:formulaRef>
                      </c:ext>
                    </c:extLst>
                    <c:numCache>
                      <c:formatCode>General</c:formatCode>
                      <c:ptCount val="6"/>
                    </c:numCache>
                  </c:numRef>
                </c:val>
                <c:extLst>
                  <c:ext xmlns:c16="http://schemas.microsoft.com/office/drawing/2014/chart" uri="{C3380CC4-5D6E-409C-BE32-E72D297353CC}">
                    <c16:uniqueId val="{00000001-1ED5-4F8A-83CC-471C457F98DB}"/>
                  </c:ext>
                </c:extLst>
              </c15:ser>
            </c15:filteredRadarSeries>
            <c15:filteredRadarSeries>
              <c15:ser>
                <c:idx val="1"/>
                <c:order val="1"/>
                <c:spPr>
                  <a:ln w="50800" cap="rnd" cmpd="sng" algn="ctr">
                    <a:solidFill>
                      <a:schemeClr val="accent2">
                        <a:alpha val="30000"/>
                      </a:schemeClr>
                    </a:solidFill>
                    <a:round/>
                  </a:ln>
                  <a:effectLst/>
                </c:spPr>
                <c:marker>
                  <c:symbol val="none"/>
                </c:marker>
                <c:cat>
                  <c:strRef>
                    <c:extLst>
                      <c:ext xmlns:c15="http://schemas.microsoft.com/office/drawing/2012/chart" uri="{02D57815-91ED-43cb-92C2-25804820EDAC}">
                        <c15:formulaRef>
                          <c15:sqref>Toetsanalysen!$AK$69:$AK$74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Toetsanalysen!$F$69:$F$74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1ED5-4F8A-83CC-471C457F98DB}"/>
                  </c:ext>
                </c:extLst>
              </c15:ser>
            </c15:filteredRadarSeries>
            <c15:filteredRadarSeries>
              <c15:ser>
                <c:idx val="2"/>
                <c:order val="2"/>
                <c:spPr>
                  <a:ln w="50800" cap="rnd" cmpd="sng" algn="ctr">
                    <a:solidFill>
                      <a:schemeClr val="accent3">
                        <a:alpha val="30000"/>
                      </a:schemeClr>
                    </a:solidFill>
                    <a:round/>
                  </a:ln>
                  <a:effectLst/>
                </c:spPr>
                <c:marker>
                  <c:symbol val="none"/>
                </c:marker>
                <c:cat>
                  <c:strRef>
                    <c:extLst>
                      <c:ext xmlns:c15="http://schemas.microsoft.com/office/drawing/2012/chart" uri="{02D57815-91ED-43cb-92C2-25804820EDAC}">
                        <c15:formulaRef>
                          <c15:sqref>Toetsanalysen!$AK$69:$AK$74</c15:sqref>
                        </c15:formulaRef>
                      </c:ext>
                    </c:extLst>
                    <c:strCache>
                      <c:ptCount val="6"/>
                      <c:pt idx="0">
                        <c:v>0</c:v>
                      </c:pt>
                      <c:pt idx="1">
                        <c:v>0</c:v>
                      </c:pt>
                      <c:pt idx="2">
                        <c:v>SlimCijfer.nl</c:v>
                      </c:pt>
                      <c:pt idx="3">
                        <c:v>SlimCijfer.nl</c:v>
                      </c:pt>
                      <c:pt idx="4">
                        <c:v>SlimCijfer.nl</c:v>
                      </c:pt>
                      <c:pt idx="5">
                        <c:v>SlimCijfer.nl</c:v>
                      </c:pt>
                    </c:strCache>
                  </c:strRef>
                </c:cat>
                <c:val>
                  <c:numRef>
                    <c:extLst xmlns:c15="http://schemas.microsoft.com/office/drawing/2012/chart">
                      <c:ext xmlns:c15="http://schemas.microsoft.com/office/drawing/2012/chart" uri="{02D57815-91ED-43cb-92C2-25804820EDAC}">
                        <c15:formulaRef>
                          <c15:sqref>Toetsanalysen!$G$69:$G$74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1ED5-4F8A-83CC-471C457F98DB}"/>
                  </c:ext>
                </c:extLst>
              </c15:ser>
            </c15:filteredRadarSeries>
          </c:ext>
        </c:extLst>
      </c:radarChart>
      <c:catAx>
        <c:axId val="3587496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968"/>
        <c:crosses val="autoZero"/>
        <c:auto val="1"/>
        <c:lblAlgn val="ctr"/>
        <c:lblOffset val="100"/>
        <c:noMultiLvlLbl val="0"/>
      </c:catAx>
      <c:valAx>
        <c:axId val="358749968"/>
        <c:scaling>
          <c:orientation val="minMax"/>
          <c:max val="1"/>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Calibri Light" panose="020F0302020204030204" pitchFamily="34" charset="0"/>
                <a:ea typeface="+mn-ea"/>
                <a:cs typeface="Calibri Light" panose="020F0302020204030204" pitchFamily="34" charset="0"/>
              </a:defRPr>
            </a:pPr>
            <a:endParaRPr lang="nl-NL"/>
          </a:p>
        </c:txPr>
        <c:crossAx val="35874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2.sv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editAs="oneCell">
    <xdr:from>
      <xdr:col>7</xdr:col>
      <xdr:colOff>184150</xdr:colOff>
      <xdr:row>1</xdr:row>
      <xdr:rowOff>6350</xdr:rowOff>
    </xdr:from>
    <xdr:to>
      <xdr:col>7</xdr:col>
      <xdr:colOff>1135380</xdr:colOff>
      <xdr:row>8</xdr:row>
      <xdr:rowOff>29633</xdr:rowOff>
    </xdr:to>
    <xdr:pic>
      <xdr:nvPicPr>
        <xdr:cNvPr id="2" name="Graphic 1">
          <a:extLst>
            <a:ext uri="{FF2B5EF4-FFF2-40B4-BE49-F238E27FC236}">
              <a16:creationId xmlns:a16="http://schemas.microsoft.com/office/drawing/2014/main" id="{A2B0BF66-A6A5-4C94-AD57-1D64785BCA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2889" r="15112"/>
        <a:stretch/>
      </xdr:blipFill>
      <xdr:spPr>
        <a:xfrm>
          <a:off x="9848850" y="234950"/>
          <a:ext cx="944880" cy="13123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6" name="Graphic 5">
          <a:extLst>
            <a:ext uri="{FF2B5EF4-FFF2-40B4-BE49-F238E27FC236}">
              <a16:creationId xmlns:a16="http://schemas.microsoft.com/office/drawing/2014/main" id="{391C1F59-186C-4CF1-8467-5100E4AFB0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2" name="Graphic 1">
          <a:extLst>
            <a:ext uri="{FF2B5EF4-FFF2-40B4-BE49-F238E27FC236}">
              <a16:creationId xmlns:a16="http://schemas.microsoft.com/office/drawing/2014/main" id="{72697834-C807-4C6B-BD1E-7331AA38122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6" name="Graphic 5">
          <a:extLst>
            <a:ext uri="{FF2B5EF4-FFF2-40B4-BE49-F238E27FC236}">
              <a16:creationId xmlns:a16="http://schemas.microsoft.com/office/drawing/2014/main" id="{809F966B-EDA0-4097-BA58-C5CFF01307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2" name="Graphic 1">
          <a:extLst>
            <a:ext uri="{FF2B5EF4-FFF2-40B4-BE49-F238E27FC236}">
              <a16:creationId xmlns:a16="http://schemas.microsoft.com/office/drawing/2014/main" id="{A0FB84BD-A4A5-4A73-800F-C6DF4ADCDB6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7" name="Graphic 6">
          <a:extLst>
            <a:ext uri="{FF2B5EF4-FFF2-40B4-BE49-F238E27FC236}">
              <a16:creationId xmlns:a16="http://schemas.microsoft.com/office/drawing/2014/main" id="{C523F078-475D-4F2C-B972-7C77DBB623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2" name="Graphic 1">
          <a:extLst>
            <a:ext uri="{FF2B5EF4-FFF2-40B4-BE49-F238E27FC236}">
              <a16:creationId xmlns:a16="http://schemas.microsoft.com/office/drawing/2014/main" id="{6C8DF790-E67A-4F94-95B9-A5730A1522F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303389</xdr:colOff>
      <xdr:row>4</xdr:row>
      <xdr:rowOff>127001</xdr:rowOff>
    </xdr:from>
    <xdr:to>
      <xdr:col>16</xdr:col>
      <xdr:colOff>338103</xdr:colOff>
      <xdr:row>14</xdr:row>
      <xdr:rowOff>26264</xdr:rowOff>
    </xdr:to>
    <xdr:pic>
      <xdr:nvPicPr>
        <xdr:cNvPr id="5" name="Graphic 4">
          <a:extLst>
            <a:ext uri="{FF2B5EF4-FFF2-40B4-BE49-F238E27FC236}">
              <a16:creationId xmlns:a16="http://schemas.microsoft.com/office/drawing/2014/main" id="{9F120E18-0506-45BF-91D2-7CBFD46039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2889" r="15112"/>
        <a:stretch/>
      </xdr:blipFill>
      <xdr:spPr>
        <a:xfrm>
          <a:off x="10244667" y="860779"/>
          <a:ext cx="1248269" cy="17337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0</xdr:colOff>
      <xdr:row>27</xdr:row>
      <xdr:rowOff>136072</xdr:rowOff>
    </xdr:from>
    <xdr:to>
      <xdr:col>21</xdr:col>
      <xdr:colOff>18142</xdr:colOff>
      <xdr:row>42</xdr:row>
      <xdr:rowOff>154214</xdr:rowOff>
    </xdr:to>
    <xdr:graphicFrame macro="">
      <xdr:nvGraphicFramePr>
        <xdr:cNvPr id="6" name="Grafiek 5">
          <a:extLst>
            <a:ext uri="{FF2B5EF4-FFF2-40B4-BE49-F238E27FC236}">
              <a16:creationId xmlns:a16="http://schemas.microsoft.com/office/drawing/2014/main" id="{961480EB-3614-473C-AA92-3534A07A2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0</xdr:colOff>
      <xdr:row>27</xdr:row>
      <xdr:rowOff>136072</xdr:rowOff>
    </xdr:from>
    <xdr:to>
      <xdr:col>32</xdr:col>
      <xdr:colOff>18142</xdr:colOff>
      <xdr:row>42</xdr:row>
      <xdr:rowOff>154214</xdr:rowOff>
    </xdr:to>
    <xdr:graphicFrame macro="">
      <xdr:nvGraphicFramePr>
        <xdr:cNvPr id="10" name="Grafiek 9">
          <a:extLst>
            <a:ext uri="{FF2B5EF4-FFF2-40B4-BE49-F238E27FC236}">
              <a16:creationId xmlns:a16="http://schemas.microsoft.com/office/drawing/2014/main" id="{74A755F1-DBA6-470F-8023-E1F73D922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0</xdr:colOff>
      <xdr:row>27</xdr:row>
      <xdr:rowOff>136072</xdr:rowOff>
    </xdr:from>
    <xdr:to>
      <xdr:col>43</xdr:col>
      <xdr:colOff>18142</xdr:colOff>
      <xdr:row>42</xdr:row>
      <xdr:rowOff>154214</xdr:rowOff>
    </xdr:to>
    <xdr:graphicFrame macro="">
      <xdr:nvGraphicFramePr>
        <xdr:cNvPr id="13" name="Grafiek 12">
          <a:extLst>
            <a:ext uri="{FF2B5EF4-FFF2-40B4-BE49-F238E27FC236}">
              <a16:creationId xmlns:a16="http://schemas.microsoft.com/office/drawing/2014/main" id="{AF5BF0E0-A904-4D4C-B7F3-ECEADB3E3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45</xdr:col>
      <xdr:colOff>0</xdr:colOff>
      <xdr:row>27</xdr:row>
      <xdr:rowOff>136072</xdr:rowOff>
    </xdr:from>
    <xdr:to>
      <xdr:col>54</xdr:col>
      <xdr:colOff>18142</xdr:colOff>
      <xdr:row>42</xdr:row>
      <xdr:rowOff>154214</xdr:rowOff>
    </xdr:to>
    <xdr:graphicFrame macro="">
      <xdr:nvGraphicFramePr>
        <xdr:cNvPr id="16" name="Grafiek 15">
          <a:extLst>
            <a:ext uri="{FF2B5EF4-FFF2-40B4-BE49-F238E27FC236}">
              <a16:creationId xmlns:a16="http://schemas.microsoft.com/office/drawing/2014/main" id="{EC350AA1-13E3-4E39-AB2C-EA88FFCE3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56</xdr:col>
      <xdr:colOff>0</xdr:colOff>
      <xdr:row>27</xdr:row>
      <xdr:rowOff>136072</xdr:rowOff>
    </xdr:from>
    <xdr:to>
      <xdr:col>65</xdr:col>
      <xdr:colOff>18142</xdr:colOff>
      <xdr:row>42</xdr:row>
      <xdr:rowOff>154214</xdr:rowOff>
    </xdr:to>
    <xdr:graphicFrame macro="">
      <xdr:nvGraphicFramePr>
        <xdr:cNvPr id="19" name="Grafiek 18">
          <a:extLst>
            <a:ext uri="{FF2B5EF4-FFF2-40B4-BE49-F238E27FC236}">
              <a16:creationId xmlns:a16="http://schemas.microsoft.com/office/drawing/2014/main" id="{C7589401-133B-4656-BF04-A26FFDDD1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77</xdr:row>
      <xdr:rowOff>136072</xdr:rowOff>
    </xdr:from>
    <xdr:to>
      <xdr:col>10</xdr:col>
      <xdr:colOff>18142</xdr:colOff>
      <xdr:row>92</xdr:row>
      <xdr:rowOff>154214</xdr:rowOff>
    </xdr:to>
    <xdr:graphicFrame macro="">
      <xdr:nvGraphicFramePr>
        <xdr:cNvPr id="22" name="Grafiek 21">
          <a:extLst>
            <a:ext uri="{FF2B5EF4-FFF2-40B4-BE49-F238E27FC236}">
              <a16:creationId xmlns:a16="http://schemas.microsoft.com/office/drawing/2014/main" id="{53A5B964-8C10-43A3-8801-06EACDF22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0</xdr:colOff>
      <xdr:row>77</xdr:row>
      <xdr:rowOff>136072</xdr:rowOff>
    </xdr:from>
    <xdr:to>
      <xdr:col>21</xdr:col>
      <xdr:colOff>18142</xdr:colOff>
      <xdr:row>92</xdr:row>
      <xdr:rowOff>154214</xdr:rowOff>
    </xdr:to>
    <xdr:graphicFrame macro="">
      <xdr:nvGraphicFramePr>
        <xdr:cNvPr id="25" name="Grafiek 24">
          <a:extLst>
            <a:ext uri="{FF2B5EF4-FFF2-40B4-BE49-F238E27FC236}">
              <a16:creationId xmlns:a16="http://schemas.microsoft.com/office/drawing/2014/main" id="{D23AB701-C049-4947-897A-2FA13AC698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0</xdr:colOff>
      <xdr:row>77</xdr:row>
      <xdr:rowOff>136072</xdr:rowOff>
    </xdr:from>
    <xdr:to>
      <xdr:col>32</xdr:col>
      <xdr:colOff>18142</xdr:colOff>
      <xdr:row>92</xdr:row>
      <xdr:rowOff>154214</xdr:rowOff>
    </xdr:to>
    <xdr:graphicFrame macro="">
      <xdr:nvGraphicFramePr>
        <xdr:cNvPr id="28" name="Grafiek 27">
          <a:extLst>
            <a:ext uri="{FF2B5EF4-FFF2-40B4-BE49-F238E27FC236}">
              <a16:creationId xmlns:a16="http://schemas.microsoft.com/office/drawing/2014/main" id="{03CDD26D-5885-4F54-A374-A45A9E570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34</xdr:col>
      <xdr:colOff>0</xdr:colOff>
      <xdr:row>77</xdr:row>
      <xdr:rowOff>136072</xdr:rowOff>
    </xdr:from>
    <xdr:to>
      <xdr:col>43</xdr:col>
      <xdr:colOff>18142</xdr:colOff>
      <xdr:row>92</xdr:row>
      <xdr:rowOff>154214</xdr:rowOff>
    </xdr:to>
    <xdr:graphicFrame macro="">
      <xdr:nvGraphicFramePr>
        <xdr:cNvPr id="31" name="Grafiek 30">
          <a:extLst>
            <a:ext uri="{FF2B5EF4-FFF2-40B4-BE49-F238E27FC236}">
              <a16:creationId xmlns:a16="http://schemas.microsoft.com/office/drawing/2014/main" id="{52F3978F-08A5-4D14-88AF-F46A167AF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45</xdr:col>
      <xdr:colOff>0</xdr:colOff>
      <xdr:row>77</xdr:row>
      <xdr:rowOff>136072</xdr:rowOff>
    </xdr:from>
    <xdr:to>
      <xdr:col>54</xdr:col>
      <xdr:colOff>18142</xdr:colOff>
      <xdr:row>92</xdr:row>
      <xdr:rowOff>154214</xdr:rowOff>
    </xdr:to>
    <xdr:graphicFrame macro="">
      <xdr:nvGraphicFramePr>
        <xdr:cNvPr id="34" name="Grafiek 33">
          <a:extLst>
            <a:ext uri="{FF2B5EF4-FFF2-40B4-BE49-F238E27FC236}">
              <a16:creationId xmlns:a16="http://schemas.microsoft.com/office/drawing/2014/main" id="{549DC0F6-575F-4BC6-A876-3E3A5A552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56</xdr:col>
      <xdr:colOff>0</xdr:colOff>
      <xdr:row>77</xdr:row>
      <xdr:rowOff>136072</xdr:rowOff>
    </xdr:from>
    <xdr:to>
      <xdr:col>65</xdr:col>
      <xdr:colOff>18142</xdr:colOff>
      <xdr:row>92</xdr:row>
      <xdr:rowOff>154214</xdr:rowOff>
    </xdr:to>
    <xdr:graphicFrame macro="">
      <xdr:nvGraphicFramePr>
        <xdr:cNvPr id="37" name="Grafiek 36">
          <a:extLst>
            <a:ext uri="{FF2B5EF4-FFF2-40B4-BE49-F238E27FC236}">
              <a16:creationId xmlns:a16="http://schemas.microsoft.com/office/drawing/2014/main" id="{9437931D-65C8-4416-8C08-7BDEEDC98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127</xdr:row>
      <xdr:rowOff>136072</xdr:rowOff>
    </xdr:from>
    <xdr:to>
      <xdr:col>10</xdr:col>
      <xdr:colOff>18142</xdr:colOff>
      <xdr:row>142</xdr:row>
      <xdr:rowOff>154214</xdr:rowOff>
    </xdr:to>
    <xdr:graphicFrame macro="">
      <xdr:nvGraphicFramePr>
        <xdr:cNvPr id="40" name="Grafiek 39">
          <a:extLst>
            <a:ext uri="{FF2B5EF4-FFF2-40B4-BE49-F238E27FC236}">
              <a16:creationId xmlns:a16="http://schemas.microsoft.com/office/drawing/2014/main" id="{0A2A6EDA-E5F1-4F7A-A297-3750A18D9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127</xdr:row>
      <xdr:rowOff>136072</xdr:rowOff>
    </xdr:from>
    <xdr:to>
      <xdr:col>21</xdr:col>
      <xdr:colOff>18142</xdr:colOff>
      <xdr:row>142</xdr:row>
      <xdr:rowOff>154214</xdr:rowOff>
    </xdr:to>
    <xdr:graphicFrame macro="">
      <xdr:nvGraphicFramePr>
        <xdr:cNvPr id="43" name="Grafiek 42">
          <a:extLst>
            <a:ext uri="{FF2B5EF4-FFF2-40B4-BE49-F238E27FC236}">
              <a16:creationId xmlns:a16="http://schemas.microsoft.com/office/drawing/2014/main" id="{C52C5150-ABC5-4AFF-BB82-0BA2EF1C9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23</xdr:col>
      <xdr:colOff>0</xdr:colOff>
      <xdr:row>127</xdr:row>
      <xdr:rowOff>136072</xdr:rowOff>
    </xdr:from>
    <xdr:to>
      <xdr:col>32</xdr:col>
      <xdr:colOff>18142</xdr:colOff>
      <xdr:row>142</xdr:row>
      <xdr:rowOff>154214</xdr:rowOff>
    </xdr:to>
    <xdr:graphicFrame macro="">
      <xdr:nvGraphicFramePr>
        <xdr:cNvPr id="46" name="Grafiek 45">
          <a:extLst>
            <a:ext uri="{FF2B5EF4-FFF2-40B4-BE49-F238E27FC236}">
              <a16:creationId xmlns:a16="http://schemas.microsoft.com/office/drawing/2014/main" id="{47263AD8-2AE8-4CD2-9824-94B5E2EB6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0</xdr:colOff>
      <xdr:row>127</xdr:row>
      <xdr:rowOff>136072</xdr:rowOff>
    </xdr:from>
    <xdr:to>
      <xdr:col>43</xdr:col>
      <xdr:colOff>18142</xdr:colOff>
      <xdr:row>142</xdr:row>
      <xdr:rowOff>154214</xdr:rowOff>
    </xdr:to>
    <xdr:graphicFrame macro="">
      <xdr:nvGraphicFramePr>
        <xdr:cNvPr id="49" name="Grafiek 48">
          <a:extLst>
            <a:ext uri="{FF2B5EF4-FFF2-40B4-BE49-F238E27FC236}">
              <a16:creationId xmlns:a16="http://schemas.microsoft.com/office/drawing/2014/main" id="{5B115483-828D-4585-81BB-7C6895DC4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45</xdr:col>
      <xdr:colOff>0</xdr:colOff>
      <xdr:row>127</xdr:row>
      <xdr:rowOff>136072</xdr:rowOff>
    </xdr:from>
    <xdr:to>
      <xdr:col>54</xdr:col>
      <xdr:colOff>18142</xdr:colOff>
      <xdr:row>142</xdr:row>
      <xdr:rowOff>154214</xdr:rowOff>
    </xdr:to>
    <xdr:graphicFrame macro="">
      <xdr:nvGraphicFramePr>
        <xdr:cNvPr id="52" name="Grafiek 51">
          <a:extLst>
            <a:ext uri="{FF2B5EF4-FFF2-40B4-BE49-F238E27FC236}">
              <a16:creationId xmlns:a16="http://schemas.microsoft.com/office/drawing/2014/main" id="{562F2753-0727-4BBC-86CE-2618DC945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56</xdr:col>
      <xdr:colOff>0</xdr:colOff>
      <xdr:row>127</xdr:row>
      <xdr:rowOff>136072</xdr:rowOff>
    </xdr:from>
    <xdr:to>
      <xdr:col>65</xdr:col>
      <xdr:colOff>18142</xdr:colOff>
      <xdr:row>142</xdr:row>
      <xdr:rowOff>154214</xdr:rowOff>
    </xdr:to>
    <xdr:graphicFrame macro="">
      <xdr:nvGraphicFramePr>
        <xdr:cNvPr id="55" name="Grafiek 54">
          <a:extLst>
            <a:ext uri="{FF2B5EF4-FFF2-40B4-BE49-F238E27FC236}">
              <a16:creationId xmlns:a16="http://schemas.microsoft.com/office/drawing/2014/main" id="{0A6816F2-305F-4415-A45D-CA6220FC2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177</xdr:row>
      <xdr:rowOff>136072</xdr:rowOff>
    </xdr:from>
    <xdr:to>
      <xdr:col>10</xdr:col>
      <xdr:colOff>18142</xdr:colOff>
      <xdr:row>192</xdr:row>
      <xdr:rowOff>154214</xdr:rowOff>
    </xdr:to>
    <xdr:graphicFrame macro="">
      <xdr:nvGraphicFramePr>
        <xdr:cNvPr id="58" name="Grafiek 57">
          <a:extLst>
            <a:ext uri="{FF2B5EF4-FFF2-40B4-BE49-F238E27FC236}">
              <a16:creationId xmlns:a16="http://schemas.microsoft.com/office/drawing/2014/main" id="{948E96E4-4F09-44CC-862E-A9902A12A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0</xdr:colOff>
      <xdr:row>177</xdr:row>
      <xdr:rowOff>136072</xdr:rowOff>
    </xdr:from>
    <xdr:to>
      <xdr:col>21</xdr:col>
      <xdr:colOff>18142</xdr:colOff>
      <xdr:row>192</xdr:row>
      <xdr:rowOff>154214</xdr:rowOff>
    </xdr:to>
    <xdr:graphicFrame macro="">
      <xdr:nvGraphicFramePr>
        <xdr:cNvPr id="61" name="Grafiek 60">
          <a:extLst>
            <a:ext uri="{FF2B5EF4-FFF2-40B4-BE49-F238E27FC236}">
              <a16:creationId xmlns:a16="http://schemas.microsoft.com/office/drawing/2014/main" id="{79763B97-E4D2-404D-B9C4-2096A48D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23</xdr:col>
      <xdr:colOff>0</xdr:colOff>
      <xdr:row>177</xdr:row>
      <xdr:rowOff>136072</xdr:rowOff>
    </xdr:from>
    <xdr:to>
      <xdr:col>32</xdr:col>
      <xdr:colOff>18142</xdr:colOff>
      <xdr:row>192</xdr:row>
      <xdr:rowOff>154214</xdr:rowOff>
    </xdr:to>
    <xdr:graphicFrame macro="">
      <xdr:nvGraphicFramePr>
        <xdr:cNvPr id="64" name="Grafiek 63">
          <a:extLst>
            <a:ext uri="{FF2B5EF4-FFF2-40B4-BE49-F238E27FC236}">
              <a16:creationId xmlns:a16="http://schemas.microsoft.com/office/drawing/2014/main" id="{CC872C6E-093A-4B4B-BB70-5F3422051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34</xdr:col>
      <xdr:colOff>0</xdr:colOff>
      <xdr:row>177</xdr:row>
      <xdr:rowOff>136072</xdr:rowOff>
    </xdr:from>
    <xdr:to>
      <xdr:col>43</xdr:col>
      <xdr:colOff>18142</xdr:colOff>
      <xdr:row>192</xdr:row>
      <xdr:rowOff>154214</xdr:rowOff>
    </xdr:to>
    <xdr:graphicFrame macro="">
      <xdr:nvGraphicFramePr>
        <xdr:cNvPr id="67" name="Grafiek 66">
          <a:extLst>
            <a:ext uri="{FF2B5EF4-FFF2-40B4-BE49-F238E27FC236}">
              <a16:creationId xmlns:a16="http://schemas.microsoft.com/office/drawing/2014/main" id="{DBC55F85-413E-424A-B566-325B2B613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45</xdr:col>
      <xdr:colOff>0</xdr:colOff>
      <xdr:row>177</xdr:row>
      <xdr:rowOff>136072</xdr:rowOff>
    </xdr:from>
    <xdr:to>
      <xdr:col>54</xdr:col>
      <xdr:colOff>18142</xdr:colOff>
      <xdr:row>192</xdr:row>
      <xdr:rowOff>154214</xdr:rowOff>
    </xdr:to>
    <xdr:graphicFrame macro="">
      <xdr:nvGraphicFramePr>
        <xdr:cNvPr id="70" name="Grafiek 69">
          <a:extLst>
            <a:ext uri="{FF2B5EF4-FFF2-40B4-BE49-F238E27FC236}">
              <a16:creationId xmlns:a16="http://schemas.microsoft.com/office/drawing/2014/main" id="{7CBEAE65-D19A-499E-B467-DE9ABC195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56</xdr:col>
      <xdr:colOff>0</xdr:colOff>
      <xdr:row>177</xdr:row>
      <xdr:rowOff>136072</xdr:rowOff>
    </xdr:from>
    <xdr:to>
      <xdr:col>65</xdr:col>
      <xdr:colOff>18142</xdr:colOff>
      <xdr:row>192</xdr:row>
      <xdr:rowOff>154214</xdr:rowOff>
    </xdr:to>
    <xdr:graphicFrame macro="">
      <xdr:nvGraphicFramePr>
        <xdr:cNvPr id="73" name="Grafiek 72">
          <a:extLst>
            <a:ext uri="{FF2B5EF4-FFF2-40B4-BE49-F238E27FC236}">
              <a16:creationId xmlns:a16="http://schemas.microsoft.com/office/drawing/2014/main" id="{42DF0F0A-66B7-4B61-A3CE-0AC73A34A9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227</xdr:row>
      <xdr:rowOff>136072</xdr:rowOff>
    </xdr:from>
    <xdr:to>
      <xdr:col>10</xdr:col>
      <xdr:colOff>18142</xdr:colOff>
      <xdr:row>242</xdr:row>
      <xdr:rowOff>154214</xdr:rowOff>
    </xdr:to>
    <xdr:graphicFrame macro="">
      <xdr:nvGraphicFramePr>
        <xdr:cNvPr id="76" name="Grafiek 75">
          <a:extLst>
            <a:ext uri="{FF2B5EF4-FFF2-40B4-BE49-F238E27FC236}">
              <a16:creationId xmlns:a16="http://schemas.microsoft.com/office/drawing/2014/main" id="{EF71D16A-E9AB-4DC9-A278-61837CC8D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12</xdr:col>
      <xdr:colOff>0</xdr:colOff>
      <xdr:row>227</xdr:row>
      <xdr:rowOff>136072</xdr:rowOff>
    </xdr:from>
    <xdr:to>
      <xdr:col>21</xdr:col>
      <xdr:colOff>18142</xdr:colOff>
      <xdr:row>242</xdr:row>
      <xdr:rowOff>154214</xdr:rowOff>
    </xdr:to>
    <xdr:graphicFrame macro="">
      <xdr:nvGraphicFramePr>
        <xdr:cNvPr id="79" name="Grafiek 78">
          <a:extLst>
            <a:ext uri="{FF2B5EF4-FFF2-40B4-BE49-F238E27FC236}">
              <a16:creationId xmlns:a16="http://schemas.microsoft.com/office/drawing/2014/main" id="{E51EBCAF-8842-418C-9713-2514D24FF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227</xdr:row>
      <xdr:rowOff>136072</xdr:rowOff>
    </xdr:from>
    <xdr:to>
      <xdr:col>32</xdr:col>
      <xdr:colOff>18142</xdr:colOff>
      <xdr:row>242</xdr:row>
      <xdr:rowOff>154214</xdr:rowOff>
    </xdr:to>
    <xdr:graphicFrame macro="">
      <xdr:nvGraphicFramePr>
        <xdr:cNvPr id="82" name="Grafiek 81">
          <a:extLst>
            <a:ext uri="{FF2B5EF4-FFF2-40B4-BE49-F238E27FC236}">
              <a16:creationId xmlns:a16="http://schemas.microsoft.com/office/drawing/2014/main" id="{6C6EC04E-5854-473B-9E13-F9D0C32AD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34</xdr:col>
      <xdr:colOff>0</xdr:colOff>
      <xdr:row>227</xdr:row>
      <xdr:rowOff>136072</xdr:rowOff>
    </xdr:from>
    <xdr:to>
      <xdr:col>43</xdr:col>
      <xdr:colOff>18142</xdr:colOff>
      <xdr:row>242</xdr:row>
      <xdr:rowOff>154214</xdr:rowOff>
    </xdr:to>
    <xdr:graphicFrame macro="">
      <xdr:nvGraphicFramePr>
        <xdr:cNvPr id="85" name="Grafiek 84">
          <a:extLst>
            <a:ext uri="{FF2B5EF4-FFF2-40B4-BE49-F238E27FC236}">
              <a16:creationId xmlns:a16="http://schemas.microsoft.com/office/drawing/2014/main" id="{5B691C42-E9E0-4197-A919-171962555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45</xdr:col>
      <xdr:colOff>0</xdr:colOff>
      <xdr:row>227</xdr:row>
      <xdr:rowOff>136072</xdr:rowOff>
    </xdr:from>
    <xdr:to>
      <xdr:col>54</xdr:col>
      <xdr:colOff>18142</xdr:colOff>
      <xdr:row>242</xdr:row>
      <xdr:rowOff>154214</xdr:rowOff>
    </xdr:to>
    <xdr:graphicFrame macro="">
      <xdr:nvGraphicFramePr>
        <xdr:cNvPr id="88" name="Grafiek 87">
          <a:extLst>
            <a:ext uri="{FF2B5EF4-FFF2-40B4-BE49-F238E27FC236}">
              <a16:creationId xmlns:a16="http://schemas.microsoft.com/office/drawing/2014/main" id="{AF695938-424C-4E66-BF60-FF880101C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56</xdr:col>
      <xdr:colOff>0</xdr:colOff>
      <xdr:row>227</xdr:row>
      <xdr:rowOff>136072</xdr:rowOff>
    </xdr:from>
    <xdr:to>
      <xdr:col>65</xdr:col>
      <xdr:colOff>18142</xdr:colOff>
      <xdr:row>242</xdr:row>
      <xdr:rowOff>154214</xdr:rowOff>
    </xdr:to>
    <xdr:graphicFrame macro="">
      <xdr:nvGraphicFramePr>
        <xdr:cNvPr id="91" name="Grafiek 90">
          <a:extLst>
            <a:ext uri="{FF2B5EF4-FFF2-40B4-BE49-F238E27FC236}">
              <a16:creationId xmlns:a16="http://schemas.microsoft.com/office/drawing/2014/main" id="{61639A3C-6631-4797-8A7A-E528F7DC6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editAs="oneCell">
    <xdr:from>
      <xdr:col>9</xdr:col>
      <xdr:colOff>0</xdr:colOff>
      <xdr:row>0</xdr:row>
      <xdr:rowOff>0</xdr:rowOff>
    </xdr:from>
    <xdr:to>
      <xdr:col>10</xdr:col>
      <xdr:colOff>388197</xdr:colOff>
      <xdr:row>7</xdr:row>
      <xdr:rowOff>46566</xdr:rowOff>
    </xdr:to>
    <xdr:pic>
      <xdr:nvPicPr>
        <xdr:cNvPr id="4" name="Graphic 3">
          <a:extLst>
            <a:ext uri="{FF2B5EF4-FFF2-40B4-BE49-F238E27FC236}">
              <a16:creationId xmlns:a16="http://schemas.microsoft.com/office/drawing/2014/main" id="{C38FCC88-5675-4DFE-8191-22F996548348}"/>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4953000" y="0"/>
          <a:ext cx="944880" cy="1312333"/>
        </a:xfrm>
        <a:prstGeom prst="rect">
          <a:avLst/>
        </a:prstGeom>
      </xdr:spPr>
    </xdr:pic>
    <xdr:clientData/>
  </xdr:twoCellAnchor>
  <xdr:twoCellAnchor editAs="oneCell">
    <xdr:from>
      <xdr:col>20</xdr:col>
      <xdr:colOff>0</xdr:colOff>
      <xdr:row>0</xdr:row>
      <xdr:rowOff>0</xdr:rowOff>
    </xdr:from>
    <xdr:to>
      <xdr:col>21</xdr:col>
      <xdr:colOff>388197</xdr:colOff>
      <xdr:row>7</xdr:row>
      <xdr:rowOff>46566</xdr:rowOff>
    </xdr:to>
    <xdr:pic>
      <xdr:nvPicPr>
        <xdr:cNvPr id="5" name="Graphic 4">
          <a:extLst>
            <a:ext uri="{FF2B5EF4-FFF2-40B4-BE49-F238E27FC236}">
              <a16:creationId xmlns:a16="http://schemas.microsoft.com/office/drawing/2014/main" id="{F1F7C55C-220A-4720-8331-512F01B0F0E6}"/>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1006667" y="0"/>
          <a:ext cx="944880" cy="1312333"/>
        </a:xfrm>
        <a:prstGeom prst="rect">
          <a:avLst/>
        </a:prstGeom>
      </xdr:spPr>
    </xdr:pic>
    <xdr:clientData/>
  </xdr:twoCellAnchor>
  <xdr:twoCellAnchor editAs="oneCell">
    <xdr:from>
      <xdr:col>31</xdr:col>
      <xdr:colOff>0</xdr:colOff>
      <xdr:row>0</xdr:row>
      <xdr:rowOff>0</xdr:rowOff>
    </xdr:from>
    <xdr:to>
      <xdr:col>32</xdr:col>
      <xdr:colOff>388196</xdr:colOff>
      <xdr:row>7</xdr:row>
      <xdr:rowOff>46566</xdr:rowOff>
    </xdr:to>
    <xdr:pic>
      <xdr:nvPicPr>
        <xdr:cNvPr id="7" name="Graphic 6">
          <a:extLst>
            <a:ext uri="{FF2B5EF4-FFF2-40B4-BE49-F238E27FC236}">
              <a16:creationId xmlns:a16="http://schemas.microsoft.com/office/drawing/2014/main" id="{EEB48F4A-EF1B-41BF-A66F-587DADAD5A09}"/>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7060333" y="0"/>
          <a:ext cx="944880" cy="1312333"/>
        </a:xfrm>
        <a:prstGeom prst="rect">
          <a:avLst/>
        </a:prstGeom>
      </xdr:spPr>
    </xdr:pic>
    <xdr:clientData/>
  </xdr:twoCellAnchor>
  <xdr:twoCellAnchor editAs="oneCell">
    <xdr:from>
      <xdr:col>42</xdr:col>
      <xdr:colOff>0</xdr:colOff>
      <xdr:row>0</xdr:row>
      <xdr:rowOff>0</xdr:rowOff>
    </xdr:from>
    <xdr:to>
      <xdr:col>43</xdr:col>
      <xdr:colOff>388197</xdr:colOff>
      <xdr:row>7</xdr:row>
      <xdr:rowOff>46566</xdr:rowOff>
    </xdr:to>
    <xdr:pic>
      <xdr:nvPicPr>
        <xdr:cNvPr id="8" name="Graphic 7">
          <a:extLst>
            <a:ext uri="{FF2B5EF4-FFF2-40B4-BE49-F238E27FC236}">
              <a16:creationId xmlns:a16="http://schemas.microsoft.com/office/drawing/2014/main" id="{57AC6828-964E-4BF9-8F78-AB442BF8ACEA}"/>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3114000" y="0"/>
          <a:ext cx="944880" cy="1312333"/>
        </a:xfrm>
        <a:prstGeom prst="rect">
          <a:avLst/>
        </a:prstGeom>
      </xdr:spPr>
    </xdr:pic>
    <xdr:clientData/>
  </xdr:twoCellAnchor>
  <xdr:twoCellAnchor editAs="oneCell">
    <xdr:from>
      <xdr:col>53</xdr:col>
      <xdr:colOff>0</xdr:colOff>
      <xdr:row>0</xdr:row>
      <xdr:rowOff>0</xdr:rowOff>
    </xdr:from>
    <xdr:to>
      <xdr:col>54</xdr:col>
      <xdr:colOff>388197</xdr:colOff>
      <xdr:row>7</xdr:row>
      <xdr:rowOff>46566</xdr:rowOff>
    </xdr:to>
    <xdr:pic>
      <xdr:nvPicPr>
        <xdr:cNvPr id="9" name="Graphic 8">
          <a:extLst>
            <a:ext uri="{FF2B5EF4-FFF2-40B4-BE49-F238E27FC236}">
              <a16:creationId xmlns:a16="http://schemas.microsoft.com/office/drawing/2014/main" id="{1193DE10-89CE-4228-9561-5E930C6391DA}"/>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9167667" y="0"/>
          <a:ext cx="944880" cy="1312333"/>
        </a:xfrm>
        <a:prstGeom prst="rect">
          <a:avLst/>
        </a:prstGeom>
      </xdr:spPr>
    </xdr:pic>
    <xdr:clientData/>
  </xdr:twoCellAnchor>
  <xdr:twoCellAnchor editAs="oneCell">
    <xdr:from>
      <xdr:col>64</xdr:col>
      <xdr:colOff>0</xdr:colOff>
      <xdr:row>0</xdr:row>
      <xdr:rowOff>0</xdr:rowOff>
    </xdr:from>
    <xdr:to>
      <xdr:col>65</xdr:col>
      <xdr:colOff>388196</xdr:colOff>
      <xdr:row>7</xdr:row>
      <xdr:rowOff>46566</xdr:rowOff>
    </xdr:to>
    <xdr:pic>
      <xdr:nvPicPr>
        <xdr:cNvPr id="12" name="Graphic 11">
          <a:extLst>
            <a:ext uri="{FF2B5EF4-FFF2-40B4-BE49-F238E27FC236}">
              <a16:creationId xmlns:a16="http://schemas.microsoft.com/office/drawing/2014/main" id="{EF784E24-D39D-440A-83BC-CE170128462F}"/>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35221333" y="0"/>
          <a:ext cx="944880" cy="1312333"/>
        </a:xfrm>
        <a:prstGeom prst="rect">
          <a:avLst/>
        </a:prstGeom>
      </xdr:spPr>
    </xdr:pic>
    <xdr:clientData/>
  </xdr:twoCellAnchor>
  <xdr:twoCellAnchor editAs="oneCell">
    <xdr:from>
      <xdr:col>64</xdr:col>
      <xdr:colOff>0</xdr:colOff>
      <xdr:row>50</xdr:row>
      <xdr:rowOff>0</xdr:rowOff>
    </xdr:from>
    <xdr:to>
      <xdr:col>65</xdr:col>
      <xdr:colOff>388196</xdr:colOff>
      <xdr:row>57</xdr:row>
      <xdr:rowOff>46566</xdr:rowOff>
    </xdr:to>
    <xdr:pic>
      <xdr:nvPicPr>
        <xdr:cNvPr id="14" name="Graphic 13">
          <a:extLst>
            <a:ext uri="{FF2B5EF4-FFF2-40B4-BE49-F238E27FC236}">
              <a16:creationId xmlns:a16="http://schemas.microsoft.com/office/drawing/2014/main" id="{D5F5A6D0-FDDB-42D4-9F02-B1EC095FC568}"/>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35221333" y="9017000"/>
          <a:ext cx="944880" cy="1312333"/>
        </a:xfrm>
        <a:prstGeom prst="rect">
          <a:avLst/>
        </a:prstGeom>
      </xdr:spPr>
    </xdr:pic>
    <xdr:clientData/>
  </xdr:twoCellAnchor>
  <xdr:twoCellAnchor editAs="oneCell">
    <xdr:from>
      <xdr:col>53</xdr:col>
      <xdr:colOff>0</xdr:colOff>
      <xdr:row>50</xdr:row>
      <xdr:rowOff>0</xdr:rowOff>
    </xdr:from>
    <xdr:to>
      <xdr:col>54</xdr:col>
      <xdr:colOff>388197</xdr:colOff>
      <xdr:row>57</xdr:row>
      <xdr:rowOff>46566</xdr:rowOff>
    </xdr:to>
    <xdr:pic>
      <xdr:nvPicPr>
        <xdr:cNvPr id="15" name="Graphic 14">
          <a:extLst>
            <a:ext uri="{FF2B5EF4-FFF2-40B4-BE49-F238E27FC236}">
              <a16:creationId xmlns:a16="http://schemas.microsoft.com/office/drawing/2014/main" id="{DAE3D989-B121-4679-A10D-64B06A5366AA}"/>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9167667" y="9017000"/>
          <a:ext cx="944880" cy="1312333"/>
        </a:xfrm>
        <a:prstGeom prst="rect">
          <a:avLst/>
        </a:prstGeom>
      </xdr:spPr>
    </xdr:pic>
    <xdr:clientData/>
  </xdr:twoCellAnchor>
  <xdr:twoCellAnchor editAs="oneCell">
    <xdr:from>
      <xdr:col>42</xdr:col>
      <xdr:colOff>0</xdr:colOff>
      <xdr:row>50</xdr:row>
      <xdr:rowOff>0</xdr:rowOff>
    </xdr:from>
    <xdr:to>
      <xdr:col>43</xdr:col>
      <xdr:colOff>388197</xdr:colOff>
      <xdr:row>57</xdr:row>
      <xdr:rowOff>46566</xdr:rowOff>
    </xdr:to>
    <xdr:pic>
      <xdr:nvPicPr>
        <xdr:cNvPr id="17" name="Graphic 16">
          <a:extLst>
            <a:ext uri="{FF2B5EF4-FFF2-40B4-BE49-F238E27FC236}">
              <a16:creationId xmlns:a16="http://schemas.microsoft.com/office/drawing/2014/main" id="{28729C5F-F442-4473-ABC4-07B46C808652}"/>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3114000" y="9017000"/>
          <a:ext cx="944880" cy="1312333"/>
        </a:xfrm>
        <a:prstGeom prst="rect">
          <a:avLst/>
        </a:prstGeom>
      </xdr:spPr>
    </xdr:pic>
    <xdr:clientData/>
  </xdr:twoCellAnchor>
  <xdr:twoCellAnchor editAs="oneCell">
    <xdr:from>
      <xdr:col>31</xdr:col>
      <xdr:colOff>0</xdr:colOff>
      <xdr:row>50</xdr:row>
      <xdr:rowOff>0</xdr:rowOff>
    </xdr:from>
    <xdr:to>
      <xdr:col>32</xdr:col>
      <xdr:colOff>388196</xdr:colOff>
      <xdr:row>57</xdr:row>
      <xdr:rowOff>46566</xdr:rowOff>
    </xdr:to>
    <xdr:pic>
      <xdr:nvPicPr>
        <xdr:cNvPr id="18" name="Graphic 17">
          <a:extLst>
            <a:ext uri="{FF2B5EF4-FFF2-40B4-BE49-F238E27FC236}">
              <a16:creationId xmlns:a16="http://schemas.microsoft.com/office/drawing/2014/main" id="{E56D1558-E468-419B-AA4E-35A76DFED0D8}"/>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7060333" y="9017000"/>
          <a:ext cx="944880" cy="1312333"/>
        </a:xfrm>
        <a:prstGeom prst="rect">
          <a:avLst/>
        </a:prstGeom>
      </xdr:spPr>
    </xdr:pic>
    <xdr:clientData/>
  </xdr:twoCellAnchor>
  <xdr:twoCellAnchor editAs="oneCell">
    <xdr:from>
      <xdr:col>20</xdr:col>
      <xdr:colOff>0</xdr:colOff>
      <xdr:row>50</xdr:row>
      <xdr:rowOff>0</xdr:rowOff>
    </xdr:from>
    <xdr:to>
      <xdr:col>21</xdr:col>
      <xdr:colOff>388197</xdr:colOff>
      <xdr:row>57</xdr:row>
      <xdr:rowOff>46566</xdr:rowOff>
    </xdr:to>
    <xdr:pic>
      <xdr:nvPicPr>
        <xdr:cNvPr id="20" name="Graphic 19">
          <a:extLst>
            <a:ext uri="{FF2B5EF4-FFF2-40B4-BE49-F238E27FC236}">
              <a16:creationId xmlns:a16="http://schemas.microsoft.com/office/drawing/2014/main" id="{38E60E87-ABA1-46D9-B249-441F8B47558C}"/>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1006667" y="9017000"/>
          <a:ext cx="944880" cy="1312333"/>
        </a:xfrm>
        <a:prstGeom prst="rect">
          <a:avLst/>
        </a:prstGeom>
      </xdr:spPr>
    </xdr:pic>
    <xdr:clientData/>
  </xdr:twoCellAnchor>
  <xdr:twoCellAnchor editAs="oneCell">
    <xdr:from>
      <xdr:col>9</xdr:col>
      <xdr:colOff>0</xdr:colOff>
      <xdr:row>50</xdr:row>
      <xdr:rowOff>0</xdr:rowOff>
    </xdr:from>
    <xdr:to>
      <xdr:col>10</xdr:col>
      <xdr:colOff>388197</xdr:colOff>
      <xdr:row>57</xdr:row>
      <xdr:rowOff>46566</xdr:rowOff>
    </xdr:to>
    <xdr:pic>
      <xdr:nvPicPr>
        <xdr:cNvPr id="21" name="Graphic 20">
          <a:extLst>
            <a:ext uri="{FF2B5EF4-FFF2-40B4-BE49-F238E27FC236}">
              <a16:creationId xmlns:a16="http://schemas.microsoft.com/office/drawing/2014/main" id="{56191B5D-A474-4CC8-BC59-65C37B53ACE7}"/>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4953000" y="9017000"/>
          <a:ext cx="944880" cy="1312333"/>
        </a:xfrm>
        <a:prstGeom prst="rect">
          <a:avLst/>
        </a:prstGeom>
      </xdr:spPr>
    </xdr:pic>
    <xdr:clientData/>
  </xdr:twoCellAnchor>
  <xdr:twoCellAnchor editAs="oneCell">
    <xdr:from>
      <xdr:col>9</xdr:col>
      <xdr:colOff>0</xdr:colOff>
      <xdr:row>100</xdr:row>
      <xdr:rowOff>0</xdr:rowOff>
    </xdr:from>
    <xdr:to>
      <xdr:col>10</xdr:col>
      <xdr:colOff>388197</xdr:colOff>
      <xdr:row>107</xdr:row>
      <xdr:rowOff>46566</xdr:rowOff>
    </xdr:to>
    <xdr:pic>
      <xdr:nvPicPr>
        <xdr:cNvPr id="23" name="Graphic 22">
          <a:extLst>
            <a:ext uri="{FF2B5EF4-FFF2-40B4-BE49-F238E27FC236}">
              <a16:creationId xmlns:a16="http://schemas.microsoft.com/office/drawing/2014/main" id="{36A7B7BF-6BDC-4E3C-B88C-2447A681727F}"/>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4953000" y="18012833"/>
          <a:ext cx="944880" cy="1312333"/>
        </a:xfrm>
        <a:prstGeom prst="rect">
          <a:avLst/>
        </a:prstGeom>
      </xdr:spPr>
    </xdr:pic>
    <xdr:clientData/>
  </xdr:twoCellAnchor>
  <xdr:twoCellAnchor editAs="oneCell">
    <xdr:from>
      <xdr:col>20</xdr:col>
      <xdr:colOff>0</xdr:colOff>
      <xdr:row>100</xdr:row>
      <xdr:rowOff>0</xdr:rowOff>
    </xdr:from>
    <xdr:to>
      <xdr:col>21</xdr:col>
      <xdr:colOff>388197</xdr:colOff>
      <xdr:row>107</xdr:row>
      <xdr:rowOff>46566</xdr:rowOff>
    </xdr:to>
    <xdr:pic>
      <xdr:nvPicPr>
        <xdr:cNvPr id="24" name="Graphic 23">
          <a:extLst>
            <a:ext uri="{FF2B5EF4-FFF2-40B4-BE49-F238E27FC236}">
              <a16:creationId xmlns:a16="http://schemas.microsoft.com/office/drawing/2014/main" id="{EE213FB5-1D78-40DD-8C40-EA677C2E4291}"/>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1006667" y="18012833"/>
          <a:ext cx="944880" cy="1312333"/>
        </a:xfrm>
        <a:prstGeom prst="rect">
          <a:avLst/>
        </a:prstGeom>
      </xdr:spPr>
    </xdr:pic>
    <xdr:clientData/>
  </xdr:twoCellAnchor>
  <xdr:twoCellAnchor editAs="oneCell">
    <xdr:from>
      <xdr:col>31</xdr:col>
      <xdr:colOff>0</xdr:colOff>
      <xdr:row>100</xdr:row>
      <xdr:rowOff>0</xdr:rowOff>
    </xdr:from>
    <xdr:to>
      <xdr:col>32</xdr:col>
      <xdr:colOff>388196</xdr:colOff>
      <xdr:row>107</xdr:row>
      <xdr:rowOff>46566</xdr:rowOff>
    </xdr:to>
    <xdr:pic>
      <xdr:nvPicPr>
        <xdr:cNvPr id="26" name="Graphic 25">
          <a:extLst>
            <a:ext uri="{FF2B5EF4-FFF2-40B4-BE49-F238E27FC236}">
              <a16:creationId xmlns:a16="http://schemas.microsoft.com/office/drawing/2014/main" id="{F70A398F-E394-4BC9-ABB5-82AE85F5686C}"/>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7060333" y="18012833"/>
          <a:ext cx="944880" cy="1312333"/>
        </a:xfrm>
        <a:prstGeom prst="rect">
          <a:avLst/>
        </a:prstGeom>
      </xdr:spPr>
    </xdr:pic>
    <xdr:clientData/>
  </xdr:twoCellAnchor>
  <xdr:twoCellAnchor editAs="oneCell">
    <xdr:from>
      <xdr:col>42</xdr:col>
      <xdr:colOff>0</xdr:colOff>
      <xdr:row>100</xdr:row>
      <xdr:rowOff>0</xdr:rowOff>
    </xdr:from>
    <xdr:to>
      <xdr:col>43</xdr:col>
      <xdr:colOff>388197</xdr:colOff>
      <xdr:row>107</xdr:row>
      <xdr:rowOff>46566</xdr:rowOff>
    </xdr:to>
    <xdr:pic>
      <xdr:nvPicPr>
        <xdr:cNvPr id="27" name="Graphic 26">
          <a:extLst>
            <a:ext uri="{FF2B5EF4-FFF2-40B4-BE49-F238E27FC236}">
              <a16:creationId xmlns:a16="http://schemas.microsoft.com/office/drawing/2014/main" id="{C915B348-8C49-42C8-8F83-636A1E88E670}"/>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3114000" y="18012833"/>
          <a:ext cx="944880" cy="1312333"/>
        </a:xfrm>
        <a:prstGeom prst="rect">
          <a:avLst/>
        </a:prstGeom>
      </xdr:spPr>
    </xdr:pic>
    <xdr:clientData/>
  </xdr:twoCellAnchor>
  <xdr:twoCellAnchor editAs="oneCell">
    <xdr:from>
      <xdr:col>53</xdr:col>
      <xdr:colOff>0</xdr:colOff>
      <xdr:row>100</xdr:row>
      <xdr:rowOff>0</xdr:rowOff>
    </xdr:from>
    <xdr:to>
      <xdr:col>54</xdr:col>
      <xdr:colOff>388197</xdr:colOff>
      <xdr:row>107</xdr:row>
      <xdr:rowOff>46566</xdr:rowOff>
    </xdr:to>
    <xdr:pic>
      <xdr:nvPicPr>
        <xdr:cNvPr id="29" name="Graphic 28">
          <a:extLst>
            <a:ext uri="{FF2B5EF4-FFF2-40B4-BE49-F238E27FC236}">
              <a16:creationId xmlns:a16="http://schemas.microsoft.com/office/drawing/2014/main" id="{4D2F90AB-C772-4BA5-A62A-92FF88B6A121}"/>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9167667" y="18012833"/>
          <a:ext cx="944880" cy="1312333"/>
        </a:xfrm>
        <a:prstGeom prst="rect">
          <a:avLst/>
        </a:prstGeom>
      </xdr:spPr>
    </xdr:pic>
    <xdr:clientData/>
  </xdr:twoCellAnchor>
  <xdr:twoCellAnchor editAs="oneCell">
    <xdr:from>
      <xdr:col>64</xdr:col>
      <xdr:colOff>0</xdr:colOff>
      <xdr:row>100</xdr:row>
      <xdr:rowOff>0</xdr:rowOff>
    </xdr:from>
    <xdr:to>
      <xdr:col>65</xdr:col>
      <xdr:colOff>388196</xdr:colOff>
      <xdr:row>107</xdr:row>
      <xdr:rowOff>46566</xdr:rowOff>
    </xdr:to>
    <xdr:pic>
      <xdr:nvPicPr>
        <xdr:cNvPr id="30" name="Graphic 29">
          <a:extLst>
            <a:ext uri="{FF2B5EF4-FFF2-40B4-BE49-F238E27FC236}">
              <a16:creationId xmlns:a16="http://schemas.microsoft.com/office/drawing/2014/main" id="{9EE2F9A0-6F8B-4B4F-9A98-1CFE93571221}"/>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35221333" y="18012833"/>
          <a:ext cx="944880" cy="1312333"/>
        </a:xfrm>
        <a:prstGeom prst="rect">
          <a:avLst/>
        </a:prstGeom>
      </xdr:spPr>
    </xdr:pic>
    <xdr:clientData/>
  </xdr:twoCellAnchor>
  <xdr:twoCellAnchor editAs="oneCell">
    <xdr:from>
      <xdr:col>64</xdr:col>
      <xdr:colOff>0</xdr:colOff>
      <xdr:row>150</xdr:row>
      <xdr:rowOff>0</xdr:rowOff>
    </xdr:from>
    <xdr:to>
      <xdr:col>65</xdr:col>
      <xdr:colOff>388196</xdr:colOff>
      <xdr:row>157</xdr:row>
      <xdr:rowOff>46567</xdr:rowOff>
    </xdr:to>
    <xdr:pic>
      <xdr:nvPicPr>
        <xdr:cNvPr id="32" name="Graphic 31">
          <a:extLst>
            <a:ext uri="{FF2B5EF4-FFF2-40B4-BE49-F238E27FC236}">
              <a16:creationId xmlns:a16="http://schemas.microsoft.com/office/drawing/2014/main" id="{6F544AA3-D9CC-4ECF-BD3C-4B1AB5E1E7FE}"/>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35221333" y="27008667"/>
          <a:ext cx="944880" cy="1312333"/>
        </a:xfrm>
        <a:prstGeom prst="rect">
          <a:avLst/>
        </a:prstGeom>
      </xdr:spPr>
    </xdr:pic>
    <xdr:clientData/>
  </xdr:twoCellAnchor>
  <xdr:twoCellAnchor editAs="oneCell">
    <xdr:from>
      <xdr:col>53</xdr:col>
      <xdr:colOff>0</xdr:colOff>
      <xdr:row>150</xdr:row>
      <xdr:rowOff>0</xdr:rowOff>
    </xdr:from>
    <xdr:to>
      <xdr:col>54</xdr:col>
      <xdr:colOff>388197</xdr:colOff>
      <xdr:row>157</xdr:row>
      <xdr:rowOff>46567</xdr:rowOff>
    </xdr:to>
    <xdr:pic>
      <xdr:nvPicPr>
        <xdr:cNvPr id="33" name="Graphic 32">
          <a:extLst>
            <a:ext uri="{FF2B5EF4-FFF2-40B4-BE49-F238E27FC236}">
              <a16:creationId xmlns:a16="http://schemas.microsoft.com/office/drawing/2014/main" id="{F1AD3D00-6D3A-469A-BE04-318A4192BD7A}"/>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9167667" y="27008667"/>
          <a:ext cx="944880" cy="1312333"/>
        </a:xfrm>
        <a:prstGeom prst="rect">
          <a:avLst/>
        </a:prstGeom>
      </xdr:spPr>
    </xdr:pic>
    <xdr:clientData/>
  </xdr:twoCellAnchor>
  <xdr:twoCellAnchor editAs="oneCell">
    <xdr:from>
      <xdr:col>42</xdr:col>
      <xdr:colOff>0</xdr:colOff>
      <xdr:row>150</xdr:row>
      <xdr:rowOff>0</xdr:rowOff>
    </xdr:from>
    <xdr:to>
      <xdr:col>43</xdr:col>
      <xdr:colOff>388197</xdr:colOff>
      <xdr:row>157</xdr:row>
      <xdr:rowOff>46567</xdr:rowOff>
    </xdr:to>
    <xdr:pic>
      <xdr:nvPicPr>
        <xdr:cNvPr id="35" name="Graphic 34">
          <a:extLst>
            <a:ext uri="{FF2B5EF4-FFF2-40B4-BE49-F238E27FC236}">
              <a16:creationId xmlns:a16="http://schemas.microsoft.com/office/drawing/2014/main" id="{FF9AEE50-70BE-492A-8A8A-0B4C21E3E802}"/>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3114000" y="27008667"/>
          <a:ext cx="944880" cy="1312333"/>
        </a:xfrm>
        <a:prstGeom prst="rect">
          <a:avLst/>
        </a:prstGeom>
      </xdr:spPr>
    </xdr:pic>
    <xdr:clientData/>
  </xdr:twoCellAnchor>
  <xdr:twoCellAnchor editAs="oneCell">
    <xdr:from>
      <xdr:col>31</xdr:col>
      <xdr:colOff>0</xdr:colOff>
      <xdr:row>150</xdr:row>
      <xdr:rowOff>0</xdr:rowOff>
    </xdr:from>
    <xdr:to>
      <xdr:col>32</xdr:col>
      <xdr:colOff>388196</xdr:colOff>
      <xdr:row>157</xdr:row>
      <xdr:rowOff>46567</xdr:rowOff>
    </xdr:to>
    <xdr:pic>
      <xdr:nvPicPr>
        <xdr:cNvPr id="36" name="Graphic 35">
          <a:extLst>
            <a:ext uri="{FF2B5EF4-FFF2-40B4-BE49-F238E27FC236}">
              <a16:creationId xmlns:a16="http://schemas.microsoft.com/office/drawing/2014/main" id="{D13F320D-A4F5-4BBF-83F9-8FE020BA660E}"/>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7060333" y="27008667"/>
          <a:ext cx="944880" cy="1312333"/>
        </a:xfrm>
        <a:prstGeom prst="rect">
          <a:avLst/>
        </a:prstGeom>
      </xdr:spPr>
    </xdr:pic>
    <xdr:clientData/>
  </xdr:twoCellAnchor>
  <xdr:twoCellAnchor editAs="oneCell">
    <xdr:from>
      <xdr:col>20</xdr:col>
      <xdr:colOff>0</xdr:colOff>
      <xdr:row>150</xdr:row>
      <xdr:rowOff>0</xdr:rowOff>
    </xdr:from>
    <xdr:to>
      <xdr:col>21</xdr:col>
      <xdr:colOff>388197</xdr:colOff>
      <xdr:row>157</xdr:row>
      <xdr:rowOff>46567</xdr:rowOff>
    </xdr:to>
    <xdr:pic>
      <xdr:nvPicPr>
        <xdr:cNvPr id="38" name="Graphic 37">
          <a:extLst>
            <a:ext uri="{FF2B5EF4-FFF2-40B4-BE49-F238E27FC236}">
              <a16:creationId xmlns:a16="http://schemas.microsoft.com/office/drawing/2014/main" id="{E2E8C8D9-4F92-4EEA-B053-D22389EB6B4C}"/>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1006667" y="27008667"/>
          <a:ext cx="944880" cy="1312333"/>
        </a:xfrm>
        <a:prstGeom prst="rect">
          <a:avLst/>
        </a:prstGeom>
      </xdr:spPr>
    </xdr:pic>
    <xdr:clientData/>
  </xdr:twoCellAnchor>
  <xdr:twoCellAnchor editAs="oneCell">
    <xdr:from>
      <xdr:col>9</xdr:col>
      <xdr:colOff>0</xdr:colOff>
      <xdr:row>150</xdr:row>
      <xdr:rowOff>0</xdr:rowOff>
    </xdr:from>
    <xdr:to>
      <xdr:col>10</xdr:col>
      <xdr:colOff>388197</xdr:colOff>
      <xdr:row>157</xdr:row>
      <xdr:rowOff>46567</xdr:rowOff>
    </xdr:to>
    <xdr:pic>
      <xdr:nvPicPr>
        <xdr:cNvPr id="39" name="Graphic 38">
          <a:extLst>
            <a:ext uri="{FF2B5EF4-FFF2-40B4-BE49-F238E27FC236}">
              <a16:creationId xmlns:a16="http://schemas.microsoft.com/office/drawing/2014/main" id="{9848719A-9C4F-471F-BCCD-A352B5E0883E}"/>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4953000" y="27008667"/>
          <a:ext cx="944880" cy="1312333"/>
        </a:xfrm>
        <a:prstGeom prst="rect">
          <a:avLst/>
        </a:prstGeom>
      </xdr:spPr>
    </xdr:pic>
    <xdr:clientData/>
  </xdr:twoCellAnchor>
  <xdr:twoCellAnchor editAs="oneCell">
    <xdr:from>
      <xdr:col>9</xdr:col>
      <xdr:colOff>0</xdr:colOff>
      <xdr:row>200</xdr:row>
      <xdr:rowOff>0</xdr:rowOff>
    </xdr:from>
    <xdr:to>
      <xdr:col>10</xdr:col>
      <xdr:colOff>388197</xdr:colOff>
      <xdr:row>207</xdr:row>
      <xdr:rowOff>46566</xdr:rowOff>
    </xdr:to>
    <xdr:pic>
      <xdr:nvPicPr>
        <xdr:cNvPr id="41" name="Graphic 40">
          <a:extLst>
            <a:ext uri="{FF2B5EF4-FFF2-40B4-BE49-F238E27FC236}">
              <a16:creationId xmlns:a16="http://schemas.microsoft.com/office/drawing/2014/main" id="{5E5E49A0-4CD4-4088-ACA8-99E64F24C5ED}"/>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4953000" y="36004500"/>
          <a:ext cx="944880" cy="1312333"/>
        </a:xfrm>
        <a:prstGeom prst="rect">
          <a:avLst/>
        </a:prstGeom>
      </xdr:spPr>
    </xdr:pic>
    <xdr:clientData/>
  </xdr:twoCellAnchor>
  <xdr:twoCellAnchor editAs="oneCell">
    <xdr:from>
      <xdr:col>20</xdr:col>
      <xdr:colOff>0</xdr:colOff>
      <xdr:row>200</xdr:row>
      <xdr:rowOff>0</xdr:rowOff>
    </xdr:from>
    <xdr:to>
      <xdr:col>21</xdr:col>
      <xdr:colOff>388197</xdr:colOff>
      <xdr:row>207</xdr:row>
      <xdr:rowOff>46566</xdr:rowOff>
    </xdr:to>
    <xdr:pic>
      <xdr:nvPicPr>
        <xdr:cNvPr id="42" name="Graphic 41">
          <a:extLst>
            <a:ext uri="{FF2B5EF4-FFF2-40B4-BE49-F238E27FC236}">
              <a16:creationId xmlns:a16="http://schemas.microsoft.com/office/drawing/2014/main" id="{369C1092-9DE7-4907-8180-1211DE477503}"/>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1006667" y="36004500"/>
          <a:ext cx="944880" cy="1312333"/>
        </a:xfrm>
        <a:prstGeom prst="rect">
          <a:avLst/>
        </a:prstGeom>
      </xdr:spPr>
    </xdr:pic>
    <xdr:clientData/>
  </xdr:twoCellAnchor>
  <xdr:twoCellAnchor editAs="oneCell">
    <xdr:from>
      <xdr:col>31</xdr:col>
      <xdr:colOff>0</xdr:colOff>
      <xdr:row>200</xdr:row>
      <xdr:rowOff>0</xdr:rowOff>
    </xdr:from>
    <xdr:to>
      <xdr:col>32</xdr:col>
      <xdr:colOff>388196</xdr:colOff>
      <xdr:row>207</xdr:row>
      <xdr:rowOff>46566</xdr:rowOff>
    </xdr:to>
    <xdr:pic>
      <xdr:nvPicPr>
        <xdr:cNvPr id="44" name="Graphic 43">
          <a:extLst>
            <a:ext uri="{FF2B5EF4-FFF2-40B4-BE49-F238E27FC236}">
              <a16:creationId xmlns:a16="http://schemas.microsoft.com/office/drawing/2014/main" id="{71A75AB1-5E03-47BD-8806-B05FD45D50BD}"/>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17060333" y="36004500"/>
          <a:ext cx="944880" cy="1312333"/>
        </a:xfrm>
        <a:prstGeom prst="rect">
          <a:avLst/>
        </a:prstGeom>
      </xdr:spPr>
    </xdr:pic>
    <xdr:clientData/>
  </xdr:twoCellAnchor>
  <xdr:twoCellAnchor editAs="oneCell">
    <xdr:from>
      <xdr:col>42</xdr:col>
      <xdr:colOff>0</xdr:colOff>
      <xdr:row>200</xdr:row>
      <xdr:rowOff>0</xdr:rowOff>
    </xdr:from>
    <xdr:to>
      <xdr:col>43</xdr:col>
      <xdr:colOff>388197</xdr:colOff>
      <xdr:row>207</xdr:row>
      <xdr:rowOff>46566</xdr:rowOff>
    </xdr:to>
    <xdr:pic>
      <xdr:nvPicPr>
        <xdr:cNvPr id="45" name="Graphic 44">
          <a:extLst>
            <a:ext uri="{FF2B5EF4-FFF2-40B4-BE49-F238E27FC236}">
              <a16:creationId xmlns:a16="http://schemas.microsoft.com/office/drawing/2014/main" id="{E5C44E7C-0A80-431A-BB0B-E3F0F47C40E6}"/>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3114000" y="36004500"/>
          <a:ext cx="944880" cy="1312333"/>
        </a:xfrm>
        <a:prstGeom prst="rect">
          <a:avLst/>
        </a:prstGeom>
      </xdr:spPr>
    </xdr:pic>
    <xdr:clientData/>
  </xdr:twoCellAnchor>
  <xdr:twoCellAnchor editAs="oneCell">
    <xdr:from>
      <xdr:col>53</xdr:col>
      <xdr:colOff>0</xdr:colOff>
      <xdr:row>200</xdr:row>
      <xdr:rowOff>0</xdr:rowOff>
    </xdr:from>
    <xdr:to>
      <xdr:col>54</xdr:col>
      <xdr:colOff>388197</xdr:colOff>
      <xdr:row>207</xdr:row>
      <xdr:rowOff>46566</xdr:rowOff>
    </xdr:to>
    <xdr:pic>
      <xdr:nvPicPr>
        <xdr:cNvPr id="47" name="Graphic 46">
          <a:extLst>
            <a:ext uri="{FF2B5EF4-FFF2-40B4-BE49-F238E27FC236}">
              <a16:creationId xmlns:a16="http://schemas.microsoft.com/office/drawing/2014/main" id="{F3F6995A-F820-4875-A9E9-82C7CF51FFE9}"/>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29167667" y="36004500"/>
          <a:ext cx="944880" cy="1312333"/>
        </a:xfrm>
        <a:prstGeom prst="rect">
          <a:avLst/>
        </a:prstGeom>
      </xdr:spPr>
    </xdr:pic>
    <xdr:clientData/>
  </xdr:twoCellAnchor>
  <xdr:twoCellAnchor editAs="oneCell">
    <xdr:from>
      <xdr:col>64</xdr:col>
      <xdr:colOff>0</xdr:colOff>
      <xdr:row>200</xdr:row>
      <xdr:rowOff>0</xdr:rowOff>
    </xdr:from>
    <xdr:to>
      <xdr:col>65</xdr:col>
      <xdr:colOff>388196</xdr:colOff>
      <xdr:row>207</xdr:row>
      <xdr:rowOff>46566</xdr:rowOff>
    </xdr:to>
    <xdr:pic>
      <xdr:nvPicPr>
        <xdr:cNvPr id="48" name="Graphic 47">
          <a:extLst>
            <a:ext uri="{FF2B5EF4-FFF2-40B4-BE49-F238E27FC236}">
              <a16:creationId xmlns:a16="http://schemas.microsoft.com/office/drawing/2014/main" id="{A626300A-674E-4264-98EB-D4B947837879}"/>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rcRect l="12889" r="15112"/>
        <a:stretch/>
      </xdr:blipFill>
      <xdr:spPr>
        <a:xfrm>
          <a:off x="35221333" y="36004500"/>
          <a:ext cx="944880" cy="1312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42333</xdr:colOff>
      <xdr:row>0</xdr:row>
      <xdr:rowOff>211666</xdr:rowOff>
    </xdr:from>
    <xdr:to>
      <xdr:col>4</xdr:col>
      <xdr:colOff>853722</xdr:colOff>
      <xdr:row>7</xdr:row>
      <xdr:rowOff>5095</xdr:rowOff>
    </xdr:to>
    <xdr:pic>
      <xdr:nvPicPr>
        <xdr:cNvPr id="6" name="Graphic 5">
          <a:extLst>
            <a:ext uri="{FF2B5EF4-FFF2-40B4-BE49-F238E27FC236}">
              <a16:creationId xmlns:a16="http://schemas.microsoft.com/office/drawing/2014/main" id="{7F08B97C-8F43-409C-8828-683133DAE5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2889" r="15112"/>
        <a:stretch/>
      </xdr:blipFill>
      <xdr:spPr>
        <a:xfrm>
          <a:off x="7062611" y="211666"/>
          <a:ext cx="811389" cy="1126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678578</xdr:colOff>
      <xdr:row>6</xdr:row>
      <xdr:rowOff>142150</xdr:rowOff>
    </xdr:to>
    <xdr:pic>
      <xdr:nvPicPr>
        <xdr:cNvPr id="4" name="Graphic 3">
          <a:extLst>
            <a:ext uri="{FF2B5EF4-FFF2-40B4-BE49-F238E27FC236}">
              <a16:creationId xmlns:a16="http://schemas.microsoft.com/office/drawing/2014/main" id="{BF14EC3D-BFB3-464C-A5C4-54D0A2FDFC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7714" y="562429"/>
          <a:ext cx="672228"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6" name="Graphic 5">
          <a:extLst>
            <a:ext uri="{FF2B5EF4-FFF2-40B4-BE49-F238E27FC236}">
              <a16:creationId xmlns:a16="http://schemas.microsoft.com/office/drawing/2014/main" id="{46FF5271-9FC6-4F5C-9139-53DF584E9D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3" name="Graphic 2">
          <a:extLst>
            <a:ext uri="{FF2B5EF4-FFF2-40B4-BE49-F238E27FC236}">
              <a16:creationId xmlns:a16="http://schemas.microsoft.com/office/drawing/2014/main" id="{42278718-01A2-45E3-A114-8A629AD0021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6" name="Graphic 5">
          <a:extLst>
            <a:ext uri="{FF2B5EF4-FFF2-40B4-BE49-F238E27FC236}">
              <a16:creationId xmlns:a16="http://schemas.microsoft.com/office/drawing/2014/main" id="{4CC75E31-3781-440C-B99F-A7CE64095B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2" name="Graphic 1">
          <a:extLst>
            <a:ext uri="{FF2B5EF4-FFF2-40B4-BE49-F238E27FC236}">
              <a16:creationId xmlns:a16="http://schemas.microsoft.com/office/drawing/2014/main" id="{73AFA631-A45F-46E8-8BAF-156C73466B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6" name="Graphic 5">
          <a:extLst>
            <a:ext uri="{FF2B5EF4-FFF2-40B4-BE49-F238E27FC236}">
              <a16:creationId xmlns:a16="http://schemas.microsoft.com/office/drawing/2014/main" id="{D3B154E4-C92D-47A8-8FA4-CF01C3F56C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2" name="Graphic 1">
          <a:extLst>
            <a:ext uri="{FF2B5EF4-FFF2-40B4-BE49-F238E27FC236}">
              <a16:creationId xmlns:a16="http://schemas.microsoft.com/office/drawing/2014/main" id="{397818EF-C4E0-4FC7-A506-D2C8E291AEE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6" name="Graphic 5">
          <a:extLst>
            <a:ext uri="{FF2B5EF4-FFF2-40B4-BE49-F238E27FC236}">
              <a16:creationId xmlns:a16="http://schemas.microsoft.com/office/drawing/2014/main" id="{3BC41ED4-483D-414E-ABCB-7D264295F1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2" name="Graphic 1">
          <a:extLst>
            <a:ext uri="{FF2B5EF4-FFF2-40B4-BE49-F238E27FC236}">
              <a16:creationId xmlns:a16="http://schemas.microsoft.com/office/drawing/2014/main" id="{48963D83-CCE2-4075-A99A-CE7966F0E7C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6" name="Graphic 5">
          <a:extLst>
            <a:ext uri="{FF2B5EF4-FFF2-40B4-BE49-F238E27FC236}">
              <a16:creationId xmlns:a16="http://schemas.microsoft.com/office/drawing/2014/main" id="{BB2A27FD-EC2F-4DCB-A000-AC98B2744E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2" name="Graphic 1">
          <a:extLst>
            <a:ext uri="{FF2B5EF4-FFF2-40B4-BE49-F238E27FC236}">
              <a16:creationId xmlns:a16="http://schemas.microsoft.com/office/drawing/2014/main" id="{C3F55D42-36BF-4397-AFC8-39A97DB601E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672228</xdr:colOff>
      <xdr:row>6</xdr:row>
      <xdr:rowOff>148500</xdr:rowOff>
    </xdr:to>
    <xdr:pic>
      <xdr:nvPicPr>
        <xdr:cNvPr id="6" name="Graphic 5">
          <a:extLst>
            <a:ext uri="{FF2B5EF4-FFF2-40B4-BE49-F238E27FC236}">
              <a16:creationId xmlns:a16="http://schemas.microsoft.com/office/drawing/2014/main" id="{D229A843-4545-4EB8-AC1D-A89041B291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97" r="13159" b="17146"/>
        <a:stretch/>
      </xdr:blipFill>
      <xdr:spPr>
        <a:xfrm>
          <a:off x="214313" y="563563"/>
          <a:ext cx="672228" cy="720000"/>
        </a:xfrm>
        <a:prstGeom prst="rect">
          <a:avLst/>
        </a:prstGeom>
      </xdr:spPr>
    </xdr:pic>
    <xdr:clientData/>
  </xdr:twoCellAnchor>
  <xdr:twoCellAnchor editAs="oneCell">
    <xdr:from>
      <xdr:col>6</xdr:col>
      <xdr:colOff>0</xdr:colOff>
      <xdr:row>9</xdr:row>
      <xdr:rowOff>0</xdr:rowOff>
    </xdr:from>
    <xdr:to>
      <xdr:col>10</xdr:col>
      <xdr:colOff>18143</xdr:colOff>
      <xdr:row>31</xdr:row>
      <xdr:rowOff>101858</xdr:rowOff>
    </xdr:to>
    <xdr:pic>
      <xdr:nvPicPr>
        <xdr:cNvPr id="2" name="Graphic 1">
          <a:extLst>
            <a:ext uri="{FF2B5EF4-FFF2-40B4-BE49-F238E27FC236}">
              <a16:creationId xmlns:a16="http://schemas.microsoft.com/office/drawing/2014/main" id="{D3DE2C06-9336-41FB-A244-473DE9E1AEE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12889" r="15112"/>
        <a:stretch/>
      </xdr:blipFill>
      <xdr:spPr>
        <a:xfrm>
          <a:off x="5098143" y="1696357"/>
          <a:ext cx="2957286" cy="410235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limcijfer.n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72A9-E7AB-4349-B80A-9ACA6E005E87}">
  <sheetPr codeName="Blad1">
    <tabColor theme="9" tint="0.79998168889431442"/>
  </sheetPr>
  <dimension ref="A1:XFC1048576"/>
  <sheetViews>
    <sheetView showGridLines="0" showRowColHeaders="0" zoomScaleNormal="100" workbookViewId="0">
      <pane activePane="bottomRight" state="frozen"/>
      <selection activeCell="A16" sqref="A16"/>
    </sheetView>
  </sheetViews>
  <sheetFormatPr defaultColWidth="0" defaultRowHeight="14.5" zeroHeight="1" x14ac:dyDescent="0.35"/>
  <cols>
    <col min="1" max="1" width="33.54296875" style="1" customWidth="1"/>
    <col min="2" max="2" width="14.90625" style="1" customWidth="1"/>
    <col min="3" max="3" width="44.453125" style="1" customWidth="1"/>
    <col min="4" max="4" width="19.54296875" style="1" customWidth="1"/>
    <col min="5" max="7" width="8.6328125" style="1" customWidth="1"/>
    <col min="8" max="8" width="19" style="1" customWidth="1"/>
    <col min="9" max="16383" width="10.08984375" style="1" hidden="1"/>
    <col min="16384" max="16384" width="2.08984375" style="1" hidden="1"/>
  </cols>
  <sheetData>
    <row r="1" spans="1:7" ht="18" customHeight="1" thickBot="1" x14ac:dyDescent="0.4"/>
    <row r="2" spans="1:7" x14ac:dyDescent="0.35">
      <c r="A2" s="254" t="s">
        <v>0</v>
      </c>
      <c r="B2" s="36"/>
      <c r="C2" s="37"/>
      <c r="D2" s="37"/>
      <c r="E2" s="37"/>
      <c r="F2" s="37"/>
      <c r="G2" s="38"/>
    </row>
    <row r="3" spans="1:7" x14ac:dyDescent="0.35">
      <c r="A3" s="254"/>
      <c r="B3" s="41" t="s">
        <v>1</v>
      </c>
      <c r="G3" s="40"/>
    </row>
    <row r="4" spans="1:7" x14ac:dyDescent="0.35">
      <c r="A4" s="254"/>
      <c r="B4" s="42"/>
      <c r="C4" s="1" t="s">
        <v>2</v>
      </c>
      <c r="D4" s="1" t="s">
        <v>3</v>
      </c>
      <c r="G4" s="40"/>
    </row>
    <row r="5" spans="1:7" x14ac:dyDescent="0.35">
      <c r="B5" s="43"/>
      <c r="C5" s="1" t="s">
        <v>4</v>
      </c>
      <c r="D5" s="1" t="s">
        <v>5</v>
      </c>
      <c r="G5" s="40"/>
    </row>
    <row r="6" spans="1:7" x14ac:dyDescent="0.35">
      <c r="B6" s="44"/>
      <c r="C6" s="1" t="s">
        <v>6</v>
      </c>
      <c r="D6" s="1" t="s">
        <v>5</v>
      </c>
      <c r="G6" s="40"/>
    </row>
    <row r="7" spans="1:7" x14ac:dyDescent="0.35">
      <c r="B7" s="39"/>
      <c r="G7" s="40"/>
    </row>
    <row r="8" spans="1:7" x14ac:dyDescent="0.35">
      <c r="B8" s="41" t="s">
        <v>7</v>
      </c>
      <c r="G8" s="40"/>
    </row>
    <row r="9" spans="1:7" x14ac:dyDescent="0.35">
      <c r="B9" s="45" t="s">
        <v>0</v>
      </c>
      <c r="C9" s="1" t="s">
        <v>8</v>
      </c>
      <c r="G9" s="40"/>
    </row>
    <row r="10" spans="1:7" x14ac:dyDescent="0.35">
      <c r="B10" s="45" t="s">
        <v>9</v>
      </c>
      <c r="C10" s="1" t="s">
        <v>10</v>
      </c>
      <c r="G10" s="40"/>
    </row>
    <row r="11" spans="1:7" x14ac:dyDescent="0.35">
      <c r="B11" s="45" t="s">
        <v>11</v>
      </c>
      <c r="C11" s="1" t="s">
        <v>12</v>
      </c>
      <c r="G11" s="40"/>
    </row>
    <row r="12" spans="1:7" x14ac:dyDescent="0.35">
      <c r="B12" s="39"/>
      <c r="C12" s="1" t="s">
        <v>13</v>
      </c>
      <c r="G12" s="40"/>
    </row>
    <row r="13" spans="1:7" x14ac:dyDescent="0.35">
      <c r="B13" s="39"/>
      <c r="G13" s="40"/>
    </row>
    <row r="14" spans="1:7" x14ac:dyDescent="0.35">
      <c r="B14" s="255" t="s">
        <v>61</v>
      </c>
      <c r="C14" s="256"/>
      <c r="D14" s="256"/>
      <c r="E14" s="256"/>
      <c r="F14" s="256"/>
      <c r="G14" s="257"/>
    </row>
    <row r="15" spans="1:7" x14ac:dyDescent="0.35">
      <c r="B15" s="255"/>
      <c r="C15" s="256"/>
      <c r="D15" s="256"/>
      <c r="E15" s="256"/>
      <c r="F15" s="256"/>
      <c r="G15" s="257"/>
    </row>
    <row r="16" spans="1:7" x14ac:dyDescent="0.35">
      <c r="B16" s="255"/>
      <c r="C16" s="256"/>
      <c r="D16" s="256"/>
      <c r="E16" s="256"/>
      <c r="F16" s="256"/>
      <c r="G16" s="257"/>
    </row>
    <row r="17" spans="1:8" x14ac:dyDescent="0.35">
      <c r="B17" s="255"/>
      <c r="C17" s="256"/>
      <c r="D17" s="256"/>
      <c r="E17" s="256"/>
      <c r="F17" s="256"/>
      <c r="G17" s="257"/>
    </row>
    <row r="18" spans="1:8" ht="15" thickBot="1" x14ac:dyDescent="0.4">
      <c r="B18" s="252"/>
      <c r="C18" s="253"/>
      <c r="D18" s="46"/>
      <c r="E18" s="46"/>
      <c r="F18" s="46"/>
      <c r="G18" s="47"/>
    </row>
    <row r="19" spans="1:8" x14ac:dyDescent="0.35"/>
    <row r="20" spans="1:8" x14ac:dyDescent="0.35">
      <c r="B20" s="48" t="s">
        <v>14</v>
      </c>
      <c r="C20" s="250" t="s">
        <v>64</v>
      </c>
      <c r="D20" s="251"/>
      <c r="E20" s="251"/>
      <c r="F20" s="251"/>
    </row>
    <row r="21" spans="1:8" ht="18.899999999999999" customHeight="1" x14ac:dyDescent="0.35">
      <c r="A21" s="155" t="s">
        <v>55</v>
      </c>
      <c r="D21" s="258" t="s">
        <v>59</v>
      </c>
      <c r="E21" s="258"/>
      <c r="F21" s="258"/>
      <c r="G21" s="51"/>
      <c r="H21" s="51"/>
    </row>
    <row r="22" spans="1:8" ht="47.4" hidden="1" customHeight="1" x14ac:dyDescent="0.35">
      <c r="B22" s="49"/>
      <c r="C22" s="49"/>
      <c r="D22" s="49"/>
      <c r="E22" s="49"/>
      <c r="F22" s="49"/>
      <c r="G22" s="49"/>
      <c r="H22" s="51"/>
    </row>
    <row r="23" spans="1:8" ht="14.4" hidden="1" customHeight="1" x14ac:dyDescent="0.35"/>
    <row r="1048576" ht="20.399999999999999" hidden="1" customHeight="1" x14ac:dyDescent="0.35"/>
  </sheetData>
  <sheetProtection algorithmName="SHA-512" hashValue="Pad7grdB0Q4yymvNoPqtHxB6AtgrbTVemIFb6uSnm8vI+JiWgvG3GcohA3ofD9lSXB32LN/Eyu2D5KY5/idE2g==" saltValue="JFQoeve6NnjS2rhaFjMDQQ==" spinCount="100000" sheet="1" objects="1" scenarios="1" selectLockedCells="1" selectUnlockedCells="1"/>
  <mergeCells count="5">
    <mergeCell ref="C20:F20"/>
    <mergeCell ref="B18:C18"/>
    <mergeCell ref="A2:A4"/>
    <mergeCell ref="B14:G17"/>
    <mergeCell ref="D21:F21"/>
  </mergeCells>
  <hyperlinks>
    <hyperlink ref="C20" r:id="rId1" xr:uid="{043FC44E-E9C2-4AB1-981F-290525C159D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7133-9AB2-49DD-9F0B-E7956400924A}">
  <sheetPr>
    <tabColor theme="6" tint="0.79998168889431442"/>
  </sheetPr>
  <dimension ref="A1:XFB1716"/>
  <sheetViews>
    <sheetView showGridLines="0" showRowColHeaders="0" zoomScale="70" zoomScaleNormal="70" zoomScaleSheetLayoutView="70" workbookViewId="0">
      <pane xSplit="23" ySplit="32" topLeftCell="X33" activePane="bottomRight" state="frozen"/>
      <selection pane="topRight" activeCell="X1" sqref="X1"/>
      <selection pane="bottomLeft" activeCell="A33" sqref="A33"/>
      <selection pane="bottomRight" activeCell="X33" sqref="X33"/>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175"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ht="14.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84"/>
      <c r="C3" s="298"/>
      <c r="D3" s="299"/>
      <c r="E3" s="300"/>
      <c r="G3" s="301"/>
      <c r="H3" s="302"/>
      <c r="I3" s="303"/>
      <c r="J3" s="302"/>
      <c r="K3" s="303"/>
      <c r="L3" s="302"/>
      <c r="M3" s="303"/>
      <c r="N3" s="302"/>
      <c r="O3" s="303"/>
      <c r="P3" s="302"/>
      <c r="Q3" s="303"/>
      <c r="R3" s="304"/>
      <c r="U3" s="298" t="s">
        <v>24</v>
      </c>
      <c r="V3" s="299"/>
      <c r="W3" s="300"/>
    </row>
    <row r="4" spans="1:35" ht="15" thickBot="1" x14ac:dyDescent="0.4">
      <c r="E4" s="81"/>
    </row>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v>5.5</v>
      </c>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U46" s="194"/>
      <c r="V46" s="194"/>
      <c r="W46" s="194"/>
    </row>
    <row r="47" spans="2:35" ht="14.5" x14ac:dyDescent="0.35">
      <c r="B47" s="270" t="s">
        <v>19</v>
      </c>
      <c r="C47" s="271"/>
      <c r="D47" s="271"/>
      <c r="E47" s="272"/>
      <c r="U47" s="194"/>
      <c r="V47" s="194"/>
      <c r="W47" s="194"/>
    </row>
    <row r="48" spans="2:35" ht="14.5" x14ac:dyDescent="0.35">
      <c r="B48" s="308"/>
      <c r="C48" s="309"/>
      <c r="D48" s="309"/>
      <c r="E48" s="310"/>
      <c r="U48" s="194"/>
      <c r="V48" s="194"/>
      <c r="W48" s="194"/>
    </row>
    <row r="49" spans="2:23" ht="14.5" x14ac:dyDescent="0.35">
      <c r="B49" s="311"/>
      <c r="C49" s="312"/>
      <c r="D49" s="312"/>
      <c r="E49" s="313"/>
      <c r="F49" s="269"/>
      <c r="G49" s="269"/>
      <c r="H49" s="269"/>
      <c r="I49" s="269"/>
      <c r="J49" s="269"/>
      <c r="K49" s="269"/>
      <c r="U49" s="194"/>
      <c r="V49" s="194"/>
      <c r="W49" s="194"/>
    </row>
    <row r="50" spans="2:23" ht="14.5" x14ac:dyDescent="0.35">
      <c r="B50" s="311"/>
      <c r="C50" s="312"/>
      <c r="D50" s="312"/>
      <c r="E50" s="313"/>
      <c r="L50" s="151"/>
      <c r="M50" s="151"/>
      <c r="N50" s="151"/>
      <c r="U50" s="194"/>
      <c r="V50" s="194"/>
      <c r="W50" s="194"/>
    </row>
    <row r="51" spans="2:23" ht="14.5" x14ac:dyDescent="0.35">
      <c r="B51" s="311"/>
      <c r="C51" s="312"/>
      <c r="D51" s="312"/>
      <c r="E51" s="313"/>
      <c r="U51" s="194"/>
      <c r="V51" s="194"/>
      <c r="W51" s="194"/>
    </row>
    <row r="52" spans="2:23" ht="14.5" x14ac:dyDescent="0.35">
      <c r="B52" s="311"/>
      <c r="C52" s="312"/>
      <c r="D52" s="312"/>
      <c r="E52" s="313"/>
      <c r="L52" s="98"/>
      <c r="M52" s="98"/>
      <c r="N52" s="98"/>
      <c r="U52" s="194"/>
      <c r="V52" s="194"/>
      <c r="W52" s="194"/>
    </row>
    <row r="53" spans="2:23" ht="14.5" x14ac:dyDescent="0.35">
      <c r="B53" s="311"/>
      <c r="C53" s="312"/>
      <c r="D53" s="312"/>
      <c r="E53" s="313"/>
      <c r="L53" s="98"/>
      <c r="M53" s="98"/>
      <c r="N53" s="98"/>
      <c r="U53" s="194"/>
      <c r="V53" s="194"/>
      <c r="W53" s="194"/>
    </row>
    <row r="54" spans="2:23" ht="14.5" x14ac:dyDescent="0.35">
      <c r="B54" s="314"/>
      <c r="C54" s="315"/>
      <c r="D54" s="315"/>
      <c r="E54" s="316"/>
      <c r="L54" s="98"/>
      <c r="M54" s="98"/>
      <c r="N54" s="98"/>
      <c r="U54" s="194"/>
      <c r="V54" s="194"/>
      <c r="W54" s="194"/>
    </row>
    <row r="55" spans="2:23" ht="14.5" x14ac:dyDescent="0.35">
      <c r="B55" s="26"/>
      <c r="C55" s="28"/>
      <c r="D55" s="27"/>
      <c r="E55" s="29"/>
      <c r="L55" s="98"/>
      <c r="M55" s="98"/>
      <c r="N55" s="98"/>
      <c r="U55" s="194"/>
      <c r="V55" s="194"/>
      <c r="W55" s="194"/>
    </row>
    <row r="56" spans="2:23" ht="14.5" x14ac:dyDescent="0.35">
      <c r="B56" s="26"/>
      <c r="C56" s="28"/>
      <c r="D56" s="27"/>
      <c r="E56" s="29"/>
      <c r="L56" s="98"/>
      <c r="M56" s="98"/>
      <c r="N56" s="98"/>
      <c r="U56" s="194"/>
      <c r="V56" s="194"/>
      <c r="W56" s="194"/>
    </row>
    <row r="57" spans="2:23" ht="14.5" x14ac:dyDescent="0.35">
      <c r="B57" s="26"/>
      <c r="C57" s="28"/>
      <c r="D57" s="27"/>
      <c r="E57" s="29"/>
      <c r="L57" s="98"/>
      <c r="M57" s="98"/>
      <c r="N57" s="98"/>
      <c r="U57" s="194"/>
      <c r="V57" s="194"/>
      <c r="W57" s="194"/>
    </row>
    <row r="58" spans="2:23" ht="14.5" x14ac:dyDescent="0.35">
      <c r="B58" s="26"/>
      <c r="C58" s="28"/>
      <c r="D58" s="27"/>
      <c r="E58" s="29"/>
      <c r="L58" s="98"/>
      <c r="M58" s="98"/>
      <c r="N58" s="98"/>
      <c r="U58" s="194"/>
      <c r="V58" s="194"/>
      <c r="W58" s="194"/>
    </row>
    <row r="59" spans="2:23" ht="14.5" x14ac:dyDescent="0.35">
      <c r="B59" s="26"/>
      <c r="C59" s="28"/>
      <c r="D59" s="27"/>
      <c r="E59" s="29"/>
      <c r="L59" s="98"/>
      <c r="M59" s="98"/>
      <c r="N59" s="98"/>
      <c r="U59" s="194"/>
      <c r="V59" s="194"/>
      <c r="W59" s="194"/>
    </row>
    <row r="60" spans="2:23" ht="14.5" x14ac:dyDescent="0.35">
      <c r="B60" s="26"/>
      <c r="C60" s="28"/>
      <c r="D60" s="27"/>
      <c r="E60" s="29"/>
      <c r="L60" s="98"/>
      <c r="M60" s="98"/>
      <c r="N60" s="98"/>
      <c r="U60" s="194"/>
      <c r="V60" s="194"/>
      <c r="W60" s="194"/>
    </row>
    <row r="61" spans="2:23" ht="14.4" customHeight="1" x14ac:dyDescent="0.35">
      <c r="B61" s="26"/>
      <c r="C61" s="28"/>
      <c r="D61" s="27"/>
      <c r="E61" s="29"/>
      <c r="L61" s="98"/>
      <c r="M61" s="98"/>
      <c r="N61" s="98"/>
      <c r="U61" s="194"/>
      <c r="V61" s="194"/>
      <c r="W61" s="194"/>
    </row>
    <row r="62" spans="2:23" ht="14.4" customHeight="1" x14ac:dyDescent="0.35">
      <c r="B62" s="26"/>
      <c r="C62" s="28"/>
      <c r="D62" s="27"/>
      <c r="E62" s="29"/>
      <c r="L62" s="98"/>
      <c r="M62" s="98"/>
      <c r="N62" s="98"/>
      <c r="U62" s="194"/>
      <c r="V62" s="194"/>
      <c r="W62" s="194"/>
    </row>
    <row r="63" spans="2:23" ht="14.4" customHeight="1" x14ac:dyDescent="0.35">
      <c r="B63" s="26"/>
      <c r="C63" s="28"/>
      <c r="D63" s="27"/>
      <c r="E63" s="29"/>
      <c r="L63" s="98"/>
      <c r="M63" s="98"/>
      <c r="N63" s="98"/>
      <c r="U63" s="194"/>
      <c r="V63" s="194"/>
      <c r="W63" s="194"/>
    </row>
    <row r="64" spans="2:23" ht="14.4" customHeight="1" x14ac:dyDescent="0.35">
      <c r="B64" s="26"/>
      <c r="C64" s="28"/>
      <c r="D64" s="27"/>
      <c r="E64" s="29"/>
      <c r="L64" s="98"/>
      <c r="M64" s="98"/>
      <c r="N64" s="98"/>
      <c r="U64" s="194"/>
      <c r="V64" s="194"/>
      <c r="W64" s="194"/>
    </row>
    <row r="65" spans="2:23" ht="14.5" x14ac:dyDescent="0.35">
      <c r="B65" s="26"/>
      <c r="C65" s="28"/>
      <c r="D65" s="27"/>
      <c r="E65" s="29"/>
      <c r="L65" s="98"/>
      <c r="M65" s="98"/>
      <c r="N65" s="98"/>
      <c r="U65" s="194"/>
      <c r="V65" s="194"/>
      <c r="W65" s="194"/>
    </row>
    <row r="66" spans="2:23" ht="14.5" x14ac:dyDescent="0.35">
      <c r="B66" s="26"/>
      <c r="C66" s="28"/>
      <c r="D66" s="27"/>
      <c r="E66" s="29"/>
      <c r="L66" s="98"/>
      <c r="M66" s="98"/>
      <c r="N66" s="98"/>
      <c r="U66" s="194"/>
      <c r="V66" s="194"/>
      <c r="W66" s="194"/>
    </row>
    <row r="67" spans="2:23" ht="14.5" x14ac:dyDescent="0.35">
      <c r="B67" s="26"/>
      <c r="C67" s="28"/>
      <c r="D67" s="27"/>
      <c r="E67" s="29"/>
      <c r="L67" s="98"/>
      <c r="M67" s="98"/>
      <c r="N67" s="98"/>
      <c r="U67" s="194"/>
      <c r="V67" s="194"/>
      <c r="W67" s="194"/>
    </row>
    <row r="68" spans="2:23" ht="14.5" x14ac:dyDescent="0.35">
      <c r="B68" s="26"/>
      <c r="C68" s="28"/>
      <c r="D68" s="27"/>
      <c r="E68" s="29"/>
      <c r="L68" s="98"/>
      <c r="M68" s="98"/>
      <c r="N68" s="98"/>
      <c r="U68" s="194"/>
      <c r="V68" s="194"/>
      <c r="W68" s="194"/>
    </row>
    <row r="69" spans="2:23" ht="14.5" x14ac:dyDescent="0.35">
      <c r="B69" s="26"/>
      <c r="C69" s="28"/>
      <c r="D69" s="27"/>
      <c r="E69" s="29"/>
      <c r="L69" s="98"/>
      <c r="M69" s="98"/>
      <c r="N69" s="98"/>
      <c r="U69" s="194"/>
      <c r="V69" s="194"/>
      <c r="W69" s="194"/>
    </row>
    <row r="70" spans="2:23" ht="14.5" x14ac:dyDescent="0.35">
      <c r="B70" s="26"/>
      <c r="C70" s="28"/>
      <c r="D70" s="27"/>
      <c r="E70" s="29"/>
      <c r="L70" s="98"/>
      <c r="M70" s="98"/>
      <c r="N70" s="98"/>
      <c r="U70" s="194"/>
      <c r="V70" s="194"/>
      <c r="W70" s="194"/>
    </row>
    <row r="71" spans="2:23" ht="14.5" x14ac:dyDescent="0.35">
      <c r="B71" s="26"/>
      <c r="C71" s="28"/>
      <c r="D71" s="27"/>
      <c r="E71" s="29"/>
      <c r="L71" s="98"/>
      <c r="M71" s="98"/>
      <c r="N71" s="98"/>
      <c r="U71" s="194"/>
      <c r="V71" s="194"/>
      <c r="W71" s="194"/>
    </row>
    <row r="72" spans="2:23" ht="14.5" x14ac:dyDescent="0.35">
      <c r="B72" s="26"/>
      <c r="C72" s="28"/>
      <c r="D72" s="27"/>
      <c r="E72" s="29"/>
      <c r="L72" s="98"/>
      <c r="M72" s="98"/>
      <c r="N72" s="98"/>
      <c r="U72" s="194"/>
      <c r="V72" s="194"/>
      <c r="W72" s="194"/>
    </row>
    <row r="73" spans="2:23" ht="14.5" x14ac:dyDescent="0.35">
      <c r="B73" s="26"/>
      <c r="C73" s="28"/>
      <c r="D73" s="27"/>
      <c r="E73" s="29"/>
      <c r="L73" s="98"/>
      <c r="M73" s="98"/>
      <c r="N73" s="98"/>
      <c r="U73" s="194"/>
      <c r="V73" s="194"/>
      <c r="W73" s="194"/>
    </row>
    <row r="74" spans="2:23" ht="14.5" x14ac:dyDescent="0.35">
      <c r="B74" s="26"/>
      <c r="C74" s="28"/>
      <c r="D74" s="27"/>
      <c r="E74" s="29"/>
      <c r="L74" s="98"/>
      <c r="M74" s="98"/>
      <c r="N74" s="98"/>
      <c r="U74" s="194"/>
      <c r="V74" s="194"/>
      <c r="W74" s="194"/>
    </row>
    <row r="75" spans="2:23" ht="14.5" x14ac:dyDescent="0.35">
      <c r="B75" s="26"/>
      <c r="C75" s="28"/>
      <c r="D75" s="27"/>
      <c r="E75" s="29"/>
      <c r="L75" s="98"/>
      <c r="M75" s="98"/>
      <c r="N75" s="98"/>
      <c r="U75" s="194"/>
      <c r="V75" s="194"/>
      <c r="W75" s="194"/>
    </row>
    <row r="76" spans="2:23" ht="14.5" x14ac:dyDescent="0.35">
      <c r="B76" s="26"/>
      <c r="C76" s="28"/>
      <c r="D76" s="27"/>
      <c r="E76" s="29"/>
      <c r="L76" s="98"/>
      <c r="M76" s="98"/>
      <c r="N76" s="98"/>
      <c r="U76" s="194"/>
      <c r="V76" s="194"/>
      <c r="W76" s="194"/>
    </row>
    <row r="77" spans="2:23" ht="14.5" x14ac:dyDescent="0.35">
      <c r="B77" s="26"/>
      <c r="C77" s="28"/>
      <c r="D77" s="27"/>
      <c r="E77" s="29"/>
      <c r="L77" s="98"/>
      <c r="M77" s="98"/>
      <c r="N77" s="98"/>
      <c r="U77" s="194"/>
      <c r="V77" s="194"/>
      <c r="W77" s="194"/>
    </row>
    <row r="78" spans="2:23" ht="14.5" x14ac:dyDescent="0.35">
      <c r="B78" s="26"/>
      <c r="C78" s="28"/>
      <c r="D78" s="27"/>
      <c r="E78" s="29"/>
      <c r="L78" s="98"/>
      <c r="M78" s="98"/>
      <c r="N78" s="98"/>
      <c r="U78" s="194"/>
      <c r="V78" s="194"/>
      <c r="W78" s="194"/>
    </row>
    <row r="79" spans="2:23" ht="14.5" x14ac:dyDescent="0.35">
      <c r="B79" s="26"/>
      <c r="C79" s="28"/>
      <c r="D79" s="27"/>
      <c r="E79" s="29"/>
      <c r="L79" s="98"/>
      <c r="M79" s="98"/>
      <c r="N79" s="98"/>
      <c r="U79" s="194"/>
      <c r="V79" s="194"/>
      <c r="W79" s="194"/>
    </row>
    <row r="80" spans="2:23" ht="14.5" x14ac:dyDescent="0.35">
      <c r="B80" s="26"/>
      <c r="C80" s="28"/>
      <c r="D80" s="27"/>
      <c r="E80" s="29"/>
      <c r="L80" s="98"/>
      <c r="M80" s="98"/>
      <c r="N80" s="98"/>
      <c r="U80" s="194"/>
      <c r="V80" s="194"/>
      <c r="W80" s="194"/>
    </row>
    <row r="81" spans="2:23" ht="14.5" x14ac:dyDescent="0.35">
      <c r="B81" s="26"/>
      <c r="C81" s="28"/>
      <c r="D81" s="27"/>
      <c r="E81" s="29"/>
      <c r="L81" s="98"/>
      <c r="M81" s="98"/>
      <c r="N81" s="98"/>
      <c r="U81" s="194"/>
      <c r="V81" s="194"/>
      <c r="W81" s="194"/>
    </row>
    <row r="82" spans="2:23" ht="14.5" x14ac:dyDescent="0.35">
      <c r="B82" s="26"/>
      <c r="C82" s="28"/>
      <c r="D82" s="27"/>
      <c r="E82" s="29"/>
      <c r="L82" s="98"/>
      <c r="M82" s="98"/>
      <c r="N82" s="98"/>
      <c r="U82" s="194"/>
      <c r="V82" s="194"/>
      <c r="W82" s="194"/>
    </row>
    <row r="83" spans="2:23" ht="14.5" x14ac:dyDescent="0.35">
      <c r="B83" s="26"/>
      <c r="C83" s="28"/>
      <c r="D83" s="27"/>
      <c r="E83" s="29"/>
      <c r="L83" s="98"/>
      <c r="M83" s="98"/>
      <c r="N83" s="98"/>
      <c r="U83" s="194"/>
      <c r="V83" s="194"/>
      <c r="W83" s="194"/>
    </row>
    <row r="84" spans="2:23" ht="14.5" x14ac:dyDescent="0.35">
      <c r="B84" s="26"/>
      <c r="C84" s="28"/>
      <c r="D84" s="27"/>
      <c r="E84" s="29"/>
      <c r="L84" s="98"/>
      <c r="M84" s="98"/>
      <c r="N84" s="98"/>
      <c r="U84" s="194"/>
      <c r="V84" s="194"/>
      <c r="W84" s="194"/>
    </row>
    <row r="85" spans="2:23" ht="14.5" x14ac:dyDescent="0.35">
      <c r="B85" s="26"/>
      <c r="C85" s="28"/>
      <c r="D85" s="27"/>
      <c r="E85" s="29"/>
      <c r="L85" s="98"/>
      <c r="M85" s="98"/>
      <c r="N85" s="98"/>
      <c r="U85" s="194"/>
      <c r="V85" s="194"/>
      <c r="W85" s="194"/>
    </row>
    <row r="86" spans="2:23" ht="14.5" x14ac:dyDescent="0.35">
      <c r="B86" s="30"/>
      <c r="C86" s="31"/>
      <c r="D86" s="31"/>
      <c r="E86" s="32"/>
      <c r="L86" s="99"/>
      <c r="M86" s="99"/>
      <c r="N86" s="99"/>
      <c r="U86" s="194"/>
      <c r="V86" s="194"/>
      <c r="W86" s="194"/>
    </row>
    <row r="87" spans="2:23" ht="14.5" x14ac:dyDescent="0.35">
      <c r="B87" s="30"/>
      <c r="C87" s="33"/>
      <c r="D87" s="34"/>
      <c r="E87" s="32"/>
      <c r="L87" s="100"/>
      <c r="M87" s="100"/>
      <c r="N87" s="100"/>
      <c r="U87" s="194"/>
      <c r="V87" s="194"/>
      <c r="W87" s="194"/>
    </row>
    <row r="88" spans="2:23" ht="14.5" x14ac:dyDescent="0.35">
      <c r="U88" s="194"/>
      <c r="V88" s="194"/>
      <c r="W88" s="194"/>
    </row>
    <row r="89" spans="2:23" ht="14.5" x14ac:dyDescent="0.35">
      <c r="U89" s="194"/>
      <c r="V89" s="194"/>
      <c r="W89" s="194"/>
    </row>
    <row r="90" spans="2:23" ht="14.5" x14ac:dyDescent="0.35">
      <c r="U90" s="194"/>
      <c r="V90" s="194"/>
      <c r="W90" s="194"/>
    </row>
    <row r="91" spans="2:23" ht="14.5" x14ac:dyDescent="0.35">
      <c r="U91" s="194"/>
      <c r="V91" s="194"/>
      <c r="W91" s="194"/>
    </row>
    <row r="92" spans="2:23" ht="14.5" x14ac:dyDescent="0.35">
      <c r="U92" s="194"/>
      <c r="V92" s="194"/>
      <c r="W92" s="194"/>
    </row>
    <row r="93" spans="2:23" ht="14.5" x14ac:dyDescent="0.35">
      <c r="U93" s="194"/>
      <c r="V93" s="194"/>
      <c r="W93" s="194"/>
    </row>
    <row r="94" spans="2:23" ht="14.5" x14ac:dyDescent="0.35">
      <c r="U94" s="194"/>
      <c r="V94" s="194"/>
      <c r="W94" s="194"/>
    </row>
    <row r="95" spans="2:23" ht="14.5" x14ac:dyDescent="0.35">
      <c r="U95" s="194"/>
      <c r="V95" s="194"/>
      <c r="W95" s="194"/>
    </row>
    <row r="96" spans="2:23" ht="14.5" x14ac:dyDescent="0.35">
      <c r="U96" s="194"/>
      <c r="V96" s="194"/>
      <c r="W96" s="194"/>
    </row>
    <row r="97" spans="21:23" ht="14.5" x14ac:dyDescent="0.35">
      <c r="U97" s="194"/>
      <c r="V97" s="194"/>
      <c r="W97" s="194"/>
    </row>
    <row r="98" spans="21:23" ht="14.5" x14ac:dyDescent="0.35">
      <c r="U98" s="194"/>
      <c r="V98" s="194"/>
      <c r="W98" s="194"/>
    </row>
    <row r="99" spans="21:23" ht="14.5" x14ac:dyDescent="0.35">
      <c r="U99" s="194"/>
      <c r="V99" s="194"/>
      <c r="W99" s="194"/>
    </row>
    <row r="100" spans="21:23" ht="14.5" x14ac:dyDescent="0.35">
      <c r="U100" s="194"/>
      <c r="V100" s="194"/>
      <c r="W100" s="194"/>
    </row>
    <row r="101" spans="21:23" ht="14.5" x14ac:dyDescent="0.35">
      <c r="U101" s="194"/>
      <c r="V101" s="194"/>
      <c r="W101" s="194"/>
    </row>
    <row r="102" spans="21:23" ht="14.5" x14ac:dyDescent="0.35">
      <c r="U102" s="194"/>
      <c r="V102" s="194"/>
      <c r="W102" s="194"/>
    </row>
    <row r="103" spans="21:23" ht="14.5" x14ac:dyDescent="0.35">
      <c r="U103" s="194"/>
      <c r="V103" s="194"/>
      <c r="W103" s="194"/>
    </row>
    <row r="104" spans="21:23" ht="14.5" x14ac:dyDescent="0.35">
      <c r="U104" s="194"/>
      <c r="V104" s="194"/>
      <c r="W104" s="194"/>
    </row>
    <row r="105" spans="21:23" ht="14.5" x14ac:dyDescent="0.35">
      <c r="U105" s="194"/>
      <c r="V105" s="194"/>
      <c r="W105" s="194"/>
    </row>
    <row r="106" spans="21:23" ht="14.5" x14ac:dyDescent="0.35">
      <c r="U106" s="194"/>
      <c r="V106" s="194"/>
      <c r="W106" s="194"/>
    </row>
    <row r="107" spans="21:23" ht="14.4" customHeight="1" x14ac:dyDescent="0.35">
      <c r="U107" s="194"/>
      <c r="V107" s="194"/>
      <c r="W107" s="194"/>
    </row>
    <row r="108" spans="21:23" ht="14.4" customHeight="1" x14ac:dyDescent="0.35">
      <c r="U108" s="194"/>
      <c r="V108" s="194"/>
      <c r="W108" s="194"/>
    </row>
    <row r="109" spans="21:23" ht="14.5" x14ac:dyDescent="0.35">
      <c r="U109" s="194"/>
      <c r="V109" s="194"/>
      <c r="W109" s="194"/>
    </row>
    <row r="110" spans="21:23" ht="14.5" x14ac:dyDescent="0.35">
      <c r="U110" s="194"/>
      <c r="V110" s="194"/>
      <c r="W110" s="194"/>
    </row>
    <row r="111" spans="21:23" ht="14.4" customHeight="1" x14ac:dyDescent="0.35">
      <c r="U111" s="194"/>
      <c r="V111" s="194"/>
      <c r="W111" s="194"/>
    </row>
    <row r="112" spans="21:23" ht="14.4" customHeight="1" x14ac:dyDescent="0.35">
      <c r="U112" s="194"/>
      <c r="V112" s="194"/>
      <c r="W112" s="194"/>
    </row>
    <row r="113" spans="21:23" ht="14.4" customHeight="1" x14ac:dyDescent="0.35">
      <c r="U113" s="194"/>
      <c r="V113" s="194"/>
      <c r="W113" s="194"/>
    </row>
    <row r="114" spans="21:23" ht="14.4" customHeight="1" x14ac:dyDescent="0.35">
      <c r="U114" s="194"/>
      <c r="V114" s="194"/>
      <c r="W114" s="194"/>
    </row>
    <row r="115" spans="21:23" ht="14.5" x14ac:dyDescent="0.35">
      <c r="U115" s="194"/>
      <c r="V115" s="194"/>
      <c r="W115" s="194"/>
    </row>
    <row r="116" spans="21:23" ht="14.5" x14ac:dyDescent="0.35">
      <c r="U116" s="194"/>
      <c r="V116" s="194"/>
      <c r="W116" s="194"/>
    </row>
    <row r="117" spans="21:23" ht="14.5" x14ac:dyDescent="0.35">
      <c r="U117" s="194"/>
      <c r="V117" s="194"/>
      <c r="W117" s="194"/>
    </row>
    <row r="118" spans="21:23" ht="14.5" x14ac:dyDescent="0.35">
      <c r="U118" s="194"/>
      <c r="V118" s="194"/>
      <c r="W118" s="194"/>
    </row>
    <row r="119" spans="21:23" ht="14.5" x14ac:dyDescent="0.35">
      <c r="U119" s="194"/>
      <c r="V119" s="194"/>
      <c r="W119" s="194"/>
    </row>
    <row r="120" spans="21:23" ht="14.5" x14ac:dyDescent="0.35">
      <c r="U120" s="194"/>
      <c r="V120" s="194"/>
      <c r="W120" s="194"/>
    </row>
    <row r="121" spans="21:23" ht="14.5" x14ac:dyDescent="0.35">
      <c r="U121" s="194"/>
      <c r="V121" s="194"/>
      <c r="W121" s="194"/>
    </row>
    <row r="122" spans="21:23" ht="14.5" x14ac:dyDescent="0.35">
      <c r="U122" s="194"/>
      <c r="V122" s="194"/>
      <c r="W122" s="194"/>
    </row>
    <row r="123" spans="21:23" ht="14.5" x14ac:dyDescent="0.35">
      <c r="U123" s="194"/>
      <c r="V123" s="194"/>
      <c r="W123" s="194"/>
    </row>
    <row r="124" spans="21:23" ht="14.5" x14ac:dyDescent="0.35">
      <c r="U124" s="194"/>
      <c r="V124" s="194"/>
      <c r="W124" s="194"/>
    </row>
    <row r="125" spans="21:23" ht="14.5" x14ac:dyDescent="0.35">
      <c r="U125" s="194"/>
      <c r="V125" s="194"/>
      <c r="W125" s="194"/>
    </row>
    <row r="126" spans="21:23" ht="14.5" x14ac:dyDescent="0.35">
      <c r="U126" s="194"/>
      <c r="V126" s="194"/>
      <c r="W126" s="194"/>
    </row>
    <row r="127" spans="21:23" ht="14.5" x14ac:dyDescent="0.35">
      <c r="U127" s="194"/>
      <c r="V127" s="194"/>
      <c r="W127" s="194"/>
    </row>
    <row r="128" spans="21:23" ht="14.5" x14ac:dyDescent="0.35">
      <c r="U128" s="194"/>
      <c r="V128" s="194"/>
      <c r="W128" s="194"/>
    </row>
    <row r="129" spans="21:23" ht="14.5" x14ac:dyDescent="0.35">
      <c r="U129" s="194"/>
      <c r="V129" s="194"/>
      <c r="W129" s="194"/>
    </row>
    <row r="130" spans="21:23" ht="14.5" x14ac:dyDescent="0.35">
      <c r="U130" s="194"/>
      <c r="V130" s="194"/>
      <c r="W130" s="194"/>
    </row>
    <row r="131" spans="21:23" ht="14.5" x14ac:dyDescent="0.35">
      <c r="U131" s="194"/>
      <c r="V131" s="194"/>
      <c r="W131" s="194"/>
    </row>
    <row r="132" spans="21:23" ht="14.5" x14ac:dyDescent="0.35">
      <c r="U132" s="194"/>
      <c r="V132" s="194"/>
      <c r="W132" s="194"/>
    </row>
    <row r="133" spans="21:23" ht="14.5" x14ac:dyDescent="0.35">
      <c r="U133" s="194"/>
      <c r="V133" s="194"/>
      <c r="W133" s="194"/>
    </row>
    <row r="134" spans="21:23" ht="14.5" x14ac:dyDescent="0.35">
      <c r="U134" s="194"/>
      <c r="V134" s="194"/>
      <c r="W134" s="194"/>
    </row>
    <row r="135" spans="21:23" ht="14.5" x14ac:dyDescent="0.35">
      <c r="U135" s="194"/>
      <c r="V135" s="194"/>
      <c r="W135" s="194"/>
    </row>
    <row r="136" spans="21:23" ht="14.5" x14ac:dyDescent="0.35">
      <c r="U136" s="194"/>
      <c r="V136" s="194"/>
      <c r="W136" s="194"/>
    </row>
    <row r="137" spans="21:23" ht="14.5" x14ac:dyDescent="0.35">
      <c r="U137" s="194"/>
      <c r="V137" s="194"/>
      <c r="W137" s="194"/>
    </row>
    <row r="138" spans="21:23" ht="14.5" x14ac:dyDescent="0.35">
      <c r="U138" s="194"/>
      <c r="V138" s="194"/>
      <c r="W138" s="194"/>
    </row>
    <row r="139" spans="21:23" ht="14.5" x14ac:dyDescent="0.35">
      <c r="U139" s="194"/>
      <c r="V139" s="194"/>
      <c r="W139" s="194"/>
    </row>
    <row r="140" spans="21:23" ht="14.5" x14ac:dyDescent="0.35">
      <c r="U140" s="194"/>
      <c r="V140" s="194"/>
      <c r="W140" s="194"/>
    </row>
    <row r="141" spans="21:23" ht="14.5" x14ac:dyDescent="0.35">
      <c r="U141" s="194"/>
      <c r="V141" s="194"/>
      <c r="W141" s="194"/>
    </row>
    <row r="142" spans="21:23" ht="14.5" x14ac:dyDescent="0.35">
      <c r="U142" s="194"/>
      <c r="V142" s="194"/>
      <c r="W142" s="194"/>
    </row>
    <row r="143" spans="21:23" ht="14.5" x14ac:dyDescent="0.35">
      <c r="U143" s="194"/>
      <c r="V143" s="194"/>
      <c r="W143" s="194"/>
    </row>
    <row r="144" spans="21:23" ht="14.5" x14ac:dyDescent="0.35">
      <c r="U144" s="194"/>
      <c r="V144" s="194"/>
      <c r="W144" s="194"/>
    </row>
    <row r="145" spans="21:23" ht="14.5" x14ac:dyDescent="0.35">
      <c r="U145" s="194"/>
      <c r="V145" s="194"/>
      <c r="W145" s="194"/>
    </row>
    <row r="146" spans="21:23" ht="14.5" x14ac:dyDescent="0.35">
      <c r="U146" s="194"/>
      <c r="V146" s="194"/>
      <c r="W146" s="194"/>
    </row>
    <row r="147" spans="21:23" ht="14.5" x14ac:dyDescent="0.35">
      <c r="U147" s="194"/>
      <c r="V147" s="194"/>
      <c r="W147" s="194"/>
    </row>
    <row r="148" spans="21:23" ht="14.5" x14ac:dyDescent="0.35">
      <c r="U148" s="194"/>
      <c r="V148" s="194"/>
      <c r="W148" s="194"/>
    </row>
    <row r="149" spans="21:23" ht="14.5" x14ac:dyDescent="0.35">
      <c r="U149" s="194"/>
      <c r="V149" s="194"/>
      <c r="W149" s="194"/>
    </row>
    <row r="150" spans="21:23" ht="14.5" x14ac:dyDescent="0.35">
      <c r="U150" s="194"/>
      <c r="V150" s="194"/>
      <c r="W150" s="194"/>
    </row>
    <row r="151" spans="21:23" ht="14.5" x14ac:dyDescent="0.35">
      <c r="U151" s="194"/>
      <c r="V151" s="194"/>
      <c r="W151" s="194"/>
    </row>
    <row r="152" spans="21:23" ht="14.5" x14ac:dyDescent="0.35">
      <c r="U152" s="194"/>
      <c r="V152" s="194"/>
      <c r="W152" s="194"/>
    </row>
    <row r="153" spans="21:23" ht="14.5" x14ac:dyDescent="0.35">
      <c r="U153" s="194"/>
      <c r="V153" s="194"/>
      <c r="W153" s="194"/>
    </row>
    <row r="154" spans="21:23" ht="14.5" x14ac:dyDescent="0.35">
      <c r="U154" s="194"/>
      <c r="V154" s="194"/>
      <c r="W154" s="194"/>
    </row>
    <row r="155" spans="21:23" ht="14.5" x14ac:dyDescent="0.35">
      <c r="U155" s="194"/>
      <c r="V155" s="194"/>
      <c r="W155" s="194"/>
    </row>
    <row r="156" spans="21:23" ht="14.5" x14ac:dyDescent="0.35">
      <c r="U156" s="194"/>
      <c r="V156" s="194"/>
      <c r="W156" s="194"/>
    </row>
    <row r="157" spans="21:23" ht="14.4" customHeight="1" x14ac:dyDescent="0.35">
      <c r="U157" s="194"/>
      <c r="V157" s="194"/>
      <c r="W157" s="194"/>
    </row>
    <row r="158" spans="21:23" ht="14.4" customHeight="1" x14ac:dyDescent="0.35">
      <c r="U158" s="194"/>
      <c r="V158" s="194"/>
      <c r="W158" s="194"/>
    </row>
    <row r="159" spans="21:23" ht="14.5" x14ac:dyDescent="0.35">
      <c r="U159" s="194"/>
      <c r="V159" s="194"/>
      <c r="W159" s="194"/>
    </row>
    <row r="160" spans="21:23" ht="14.5" x14ac:dyDescent="0.35">
      <c r="U160" s="194"/>
      <c r="V160" s="194"/>
      <c r="W160" s="194"/>
    </row>
    <row r="161" spans="21:23" ht="14.4" customHeight="1" x14ac:dyDescent="0.35">
      <c r="U161" s="194"/>
      <c r="V161" s="194"/>
      <c r="W161" s="194"/>
    </row>
    <row r="162" spans="21:23" ht="14.4" customHeight="1" x14ac:dyDescent="0.35">
      <c r="U162" s="194"/>
      <c r="V162" s="194"/>
      <c r="W162" s="194"/>
    </row>
    <row r="163" spans="21:23" ht="14.5" x14ac:dyDescent="0.35">
      <c r="U163" s="194"/>
      <c r="V163" s="194"/>
      <c r="W163" s="194"/>
    </row>
    <row r="164" spans="21:23" ht="14.5" x14ac:dyDescent="0.35">
      <c r="U164" s="194"/>
      <c r="V164" s="194"/>
      <c r="W164" s="194"/>
    </row>
    <row r="165" spans="21:23" ht="14.5" x14ac:dyDescent="0.35">
      <c r="U165" s="194"/>
      <c r="V165" s="194"/>
      <c r="W165" s="194"/>
    </row>
    <row r="166" spans="21:23" ht="14.5" x14ac:dyDescent="0.35">
      <c r="U166" s="194"/>
      <c r="V166" s="194"/>
      <c r="W166" s="194"/>
    </row>
    <row r="167" spans="21:23" ht="14.5" x14ac:dyDescent="0.35">
      <c r="U167" s="194"/>
      <c r="V167" s="194"/>
      <c r="W167" s="194"/>
    </row>
    <row r="168" spans="21:23" ht="14.5" x14ac:dyDescent="0.35">
      <c r="U168" s="194"/>
      <c r="V168" s="194"/>
      <c r="W168" s="194"/>
    </row>
    <row r="169" spans="21:23" ht="14.5" x14ac:dyDescent="0.35">
      <c r="U169" s="194"/>
      <c r="V169" s="194"/>
      <c r="W169" s="194"/>
    </row>
    <row r="170" spans="21:23" ht="14.5" x14ac:dyDescent="0.35">
      <c r="U170" s="194"/>
      <c r="V170" s="194"/>
      <c r="W170" s="194"/>
    </row>
    <row r="171" spans="21:23" ht="14.5" x14ac:dyDescent="0.35">
      <c r="U171" s="194"/>
      <c r="V171" s="194"/>
      <c r="W171" s="194"/>
    </row>
    <row r="172" spans="21:23" ht="14.5" x14ac:dyDescent="0.35">
      <c r="U172" s="194"/>
      <c r="V172" s="194"/>
      <c r="W172" s="194"/>
    </row>
    <row r="173" spans="21:23" ht="14.5" x14ac:dyDescent="0.35">
      <c r="U173" s="194"/>
      <c r="V173" s="194"/>
      <c r="W173" s="194"/>
    </row>
    <row r="174" spans="21:23" ht="14.5" x14ac:dyDescent="0.35">
      <c r="U174" s="194"/>
      <c r="V174" s="194"/>
      <c r="W174" s="194"/>
    </row>
    <row r="175" spans="21:23" ht="14.5" x14ac:dyDescent="0.35">
      <c r="U175" s="194"/>
      <c r="V175" s="194"/>
      <c r="W175" s="194"/>
    </row>
    <row r="176" spans="21:23" ht="14.5" x14ac:dyDescent="0.35">
      <c r="U176" s="194"/>
      <c r="V176" s="194"/>
      <c r="W176" s="194"/>
    </row>
    <row r="177" spans="21:23" ht="14.5" x14ac:dyDescent="0.35">
      <c r="U177" s="194"/>
      <c r="V177" s="194"/>
      <c r="W177" s="194"/>
    </row>
    <row r="178" spans="21:23" ht="14.5" x14ac:dyDescent="0.35">
      <c r="U178" s="194"/>
      <c r="V178" s="194"/>
      <c r="W178" s="194"/>
    </row>
    <row r="179" spans="21:23" ht="14.5" x14ac:dyDescent="0.35">
      <c r="U179" s="194"/>
      <c r="V179" s="194"/>
      <c r="W179" s="194"/>
    </row>
    <row r="180" spans="21:23" ht="14.5" x14ac:dyDescent="0.35">
      <c r="U180" s="194"/>
      <c r="V180" s="194"/>
      <c r="W180" s="194"/>
    </row>
    <row r="181" spans="21:23" ht="14.5" x14ac:dyDescent="0.35">
      <c r="U181" s="194"/>
      <c r="V181" s="194"/>
      <c r="W181" s="194"/>
    </row>
    <row r="182" spans="21:23" ht="14.5" x14ac:dyDescent="0.35">
      <c r="U182" s="194"/>
      <c r="V182" s="194"/>
      <c r="W182" s="194"/>
    </row>
    <row r="183" spans="21:23" ht="14.5" x14ac:dyDescent="0.35">
      <c r="U183" s="194"/>
      <c r="V183" s="194"/>
      <c r="W183" s="194"/>
    </row>
    <row r="184" spans="21:23" ht="14.5" x14ac:dyDescent="0.35">
      <c r="U184" s="194"/>
      <c r="V184" s="194"/>
      <c r="W184" s="194"/>
    </row>
    <row r="185" spans="21:23" ht="14.5" x14ac:dyDescent="0.35">
      <c r="U185" s="194"/>
      <c r="V185" s="194"/>
      <c r="W185" s="194"/>
    </row>
    <row r="186" spans="21:23" ht="14.5" x14ac:dyDescent="0.35">
      <c r="U186" s="194"/>
      <c r="V186" s="194"/>
      <c r="W186" s="194"/>
    </row>
    <row r="187" spans="21:23" ht="14.5" x14ac:dyDescent="0.35">
      <c r="U187" s="194"/>
      <c r="V187" s="194"/>
      <c r="W187" s="194"/>
    </row>
    <row r="188" spans="21:23" ht="14.5" x14ac:dyDescent="0.35">
      <c r="U188" s="194"/>
      <c r="V188" s="194"/>
      <c r="W188" s="194"/>
    </row>
    <row r="189" spans="21:23" ht="14.5" x14ac:dyDescent="0.35">
      <c r="U189" s="194"/>
      <c r="V189" s="194"/>
      <c r="W189" s="194"/>
    </row>
    <row r="190" spans="21:23" ht="14.5" x14ac:dyDescent="0.35">
      <c r="U190" s="194"/>
      <c r="V190" s="194"/>
      <c r="W190" s="194"/>
    </row>
    <row r="191" spans="21:23" ht="14.5" x14ac:dyDescent="0.35">
      <c r="U191" s="194"/>
      <c r="V191" s="194"/>
      <c r="W191" s="194"/>
    </row>
    <row r="192" spans="21:23" ht="14.5" x14ac:dyDescent="0.35">
      <c r="U192" s="194"/>
      <c r="V192" s="194"/>
      <c r="W192" s="194"/>
    </row>
    <row r="193" spans="21:23" ht="14.5" x14ac:dyDescent="0.35">
      <c r="U193" s="194"/>
      <c r="V193" s="194"/>
      <c r="W193" s="194"/>
    </row>
    <row r="194" spans="21:23" ht="14.5" x14ac:dyDescent="0.35">
      <c r="U194" s="194"/>
      <c r="V194" s="194"/>
      <c r="W194" s="194"/>
    </row>
    <row r="195" spans="21:23" ht="14.5" x14ac:dyDescent="0.35">
      <c r="U195" s="194"/>
      <c r="V195" s="194"/>
      <c r="W195" s="194"/>
    </row>
    <row r="196" spans="21:23" ht="14.5" x14ac:dyDescent="0.35">
      <c r="U196" s="194"/>
      <c r="V196" s="194"/>
      <c r="W196" s="194"/>
    </row>
    <row r="197" spans="21:23" ht="14.5" x14ac:dyDescent="0.35">
      <c r="U197" s="194"/>
      <c r="V197" s="194"/>
      <c r="W197" s="194"/>
    </row>
    <row r="198" spans="21:23" ht="14.5" x14ac:dyDescent="0.35">
      <c r="U198" s="194"/>
      <c r="V198" s="194"/>
      <c r="W198" s="194"/>
    </row>
    <row r="199" spans="21:23" ht="14.5" x14ac:dyDescent="0.35">
      <c r="U199" s="194"/>
      <c r="V199" s="194"/>
      <c r="W199" s="194"/>
    </row>
    <row r="200" spans="21:23" ht="14.5" x14ac:dyDescent="0.35">
      <c r="U200" s="194"/>
      <c r="V200" s="194"/>
      <c r="W200" s="194"/>
    </row>
    <row r="201" spans="21:23" ht="14.5" x14ac:dyDescent="0.35">
      <c r="U201" s="194"/>
      <c r="V201" s="194"/>
      <c r="W201" s="194"/>
    </row>
    <row r="202" spans="21:23" ht="14.5" x14ac:dyDescent="0.35">
      <c r="U202" s="194"/>
      <c r="V202" s="194"/>
      <c r="W202" s="194"/>
    </row>
    <row r="203" spans="21:23" ht="14.5" x14ac:dyDescent="0.35">
      <c r="U203" s="194"/>
      <c r="V203" s="194"/>
      <c r="W203" s="194"/>
    </row>
    <row r="204" spans="21:23" ht="14.5" x14ac:dyDescent="0.35">
      <c r="U204" s="194"/>
      <c r="V204" s="194"/>
      <c r="W204" s="194"/>
    </row>
    <row r="205" spans="21:23" ht="14.5" x14ac:dyDescent="0.35">
      <c r="U205" s="194"/>
      <c r="V205" s="194"/>
      <c r="W205" s="194"/>
    </row>
    <row r="206" spans="21:23" ht="14.5" x14ac:dyDescent="0.35">
      <c r="U206" s="194"/>
      <c r="V206" s="194"/>
      <c r="W206" s="194"/>
    </row>
    <row r="207" spans="21:23" ht="14.5" x14ac:dyDescent="0.35">
      <c r="U207" s="194"/>
      <c r="V207" s="194"/>
      <c r="W207" s="194"/>
    </row>
    <row r="208" spans="21:23" ht="14.5" x14ac:dyDescent="0.35">
      <c r="U208" s="194"/>
      <c r="V208" s="194"/>
      <c r="W208" s="194"/>
    </row>
    <row r="209" spans="21:23" ht="14.5" x14ac:dyDescent="0.35">
      <c r="U209" s="194"/>
      <c r="V209" s="194"/>
      <c r="W209" s="194"/>
    </row>
    <row r="210" spans="21:23" ht="14.5" x14ac:dyDescent="0.35">
      <c r="U210" s="194"/>
      <c r="V210" s="194"/>
      <c r="W210" s="194"/>
    </row>
    <row r="211" spans="21:23" ht="14.5" x14ac:dyDescent="0.35">
      <c r="U211" s="194"/>
      <c r="V211" s="194"/>
      <c r="W211" s="194"/>
    </row>
    <row r="212" spans="21:23" ht="14.5" x14ac:dyDescent="0.35">
      <c r="U212" s="194"/>
      <c r="V212" s="194"/>
      <c r="W212" s="194"/>
    </row>
    <row r="213" spans="21:23" ht="14.5" x14ac:dyDescent="0.35">
      <c r="U213" s="194"/>
      <c r="V213" s="194"/>
      <c r="W213" s="194"/>
    </row>
    <row r="214" spans="21:23" ht="14.5" x14ac:dyDescent="0.35">
      <c r="U214" s="194"/>
      <c r="V214" s="194"/>
      <c r="W214" s="194"/>
    </row>
    <row r="215" spans="21:23" ht="14.5" x14ac:dyDescent="0.35">
      <c r="U215" s="194"/>
      <c r="V215" s="194"/>
      <c r="W215" s="194"/>
    </row>
    <row r="216" spans="21:23" ht="14.5" x14ac:dyDescent="0.35">
      <c r="U216" s="194"/>
      <c r="V216" s="194"/>
      <c r="W216" s="194"/>
    </row>
    <row r="217" spans="21:23" ht="14.5" x14ac:dyDescent="0.35">
      <c r="U217" s="194"/>
      <c r="V217" s="194"/>
      <c r="W217" s="194"/>
    </row>
    <row r="218" spans="21:23" ht="14.5" x14ac:dyDescent="0.35">
      <c r="U218" s="194"/>
      <c r="V218" s="194"/>
      <c r="W218" s="194"/>
    </row>
    <row r="219" spans="21:23" ht="14.5" x14ac:dyDescent="0.35">
      <c r="U219" s="194"/>
      <c r="V219" s="194"/>
      <c r="W219" s="194"/>
    </row>
    <row r="220" spans="21:23" ht="14.5" x14ac:dyDescent="0.35">
      <c r="U220" s="194"/>
      <c r="V220" s="194"/>
      <c r="W220" s="194"/>
    </row>
    <row r="221" spans="21:23" ht="14.5" x14ac:dyDescent="0.35">
      <c r="U221" s="194"/>
      <c r="V221" s="194"/>
      <c r="W221" s="194"/>
    </row>
    <row r="222" spans="21:23" ht="14.5" x14ac:dyDescent="0.35">
      <c r="U222" s="194"/>
      <c r="V222" s="194"/>
      <c r="W222" s="194"/>
    </row>
    <row r="223" spans="21:23" ht="14.5" x14ac:dyDescent="0.35">
      <c r="U223" s="194"/>
      <c r="V223" s="194"/>
      <c r="W223" s="194"/>
    </row>
    <row r="224" spans="21:23" ht="14.5" x14ac:dyDescent="0.35">
      <c r="U224" s="194"/>
      <c r="V224" s="194"/>
      <c r="W224" s="194"/>
    </row>
    <row r="225" spans="21:23" ht="14.5" x14ac:dyDescent="0.35">
      <c r="U225" s="194"/>
      <c r="V225" s="194"/>
      <c r="W225" s="194"/>
    </row>
    <row r="226" spans="21:23" ht="14.5" x14ac:dyDescent="0.35">
      <c r="U226" s="194"/>
      <c r="V226" s="194"/>
      <c r="W226" s="194"/>
    </row>
    <row r="227" spans="21:23" ht="14.5" x14ac:dyDescent="0.35">
      <c r="U227" s="194"/>
      <c r="V227" s="194"/>
      <c r="W227" s="194"/>
    </row>
    <row r="228" spans="21:23" ht="14.5" x14ac:dyDescent="0.35">
      <c r="U228" s="194"/>
      <c r="V228" s="194"/>
      <c r="W228" s="194"/>
    </row>
    <row r="229" spans="21:23" ht="14.5" x14ac:dyDescent="0.35">
      <c r="U229" s="194"/>
      <c r="V229" s="194"/>
      <c r="W229" s="194"/>
    </row>
    <row r="230" spans="21:23" ht="14.5" x14ac:dyDescent="0.35">
      <c r="U230" s="194"/>
      <c r="V230" s="194"/>
      <c r="W230" s="194"/>
    </row>
    <row r="231" spans="21:23" ht="14.5" x14ac:dyDescent="0.35">
      <c r="U231" s="194"/>
      <c r="V231" s="194"/>
      <c r="W231" s="194"/>
    </row>
    <row r="232" spans="21:23" ht="14.5" x14ac:dyDescent="0.35">
      <c r="U232" s="194"/>
      <c r="V232" s="194"/>
      <c r="W232" s="194"/>
    </row>
    <row r="233" spans="21:23" ht="14.5" x14ac:dyDescent="0.35">
      <c r="U233" s="194"/>
      <c r="V233" s="194"/>
      <c r="W233" s="194"/>
    </row>
    <row r="234" spans="21:23" ht="14.5" x14ac:dyDescent="0.35">
      <c r="U234" s="194"/>
      <c r="V234" s="194"/>
      <c r="W234" s="194"/>
    </row>
    <row r="235" spans="21:23" ht="14.5" x14ac:dyDescent="0.35">
      <c r="U235" s="194"/>
      <c r="V235" s="194"/>
      <c r="W235" s="194"/>
    </row>
    <row r="236" spans="21:23" ht="14.5" x14ac:dyDescent="0.35">
      <c r="U236" s="194"/>
      <c r="V236" s="194"/>
      <c r="W236" s="194"/>
    </row>
    <row r="237" spans="21:23" ht="14.5" x14ac:dyDescent="0.35">
      <c r="U237" s="194"/>
      <c r="V237" s="194"/>
      <c r="W237" s="194"/>
    </row>
    <row r="238" spans="21:23" ht="14.5" x14ac:dyDescent="0.35">
      <c r="U238" s="194"/>
      <c r="V238" s="194"/>
      <c r="W238" s="194"/>
    </row>
    <row r="239" spans="21:23" ht="14.5" x14ac:dyDescent="0.35">
      <c r="U239" s="194"/>
      <c r="V239" s="194"/>
      <c r="W239" s="194"/>
    </row>
    <row r="240" spans="21:23" ht="14.5" x14ac:dyDescent="0.35">
      <c r="U240" s="194"/>
      <c r="V240" s="194"/>
      <c r="W240" s="194"/>
    </row>
    <row r="241" spans="21:23" ht="14.5" x14ac:dyDescent="0.35">
      <c r="U241" s="194"/>
      <c r="V241" s="194"/>
      <c r="W241" s="194"/>
    </row>
    <row r="242" spans="21:23" ht="14.5" x14ac:dyDescent="0.35">
      <c r="U242" s="194"/>
      <c r="V242" s="194"/>
      <c r="W242" s="194"/>
    </row>
    <row r="243" spans="21:23" ht="14.5" x14ac:dyDescent="0.35">
      <c r="U243" s="194"/>
      <c r="V243" s="194"/>
      <c r="W243" s="194"/>
    </row>
    <row r="244" spans="21:23" ht="14.5" x14ac:dyDescent="0.35">
      <c r="U244" s="194"/>
      <c r="V244" s="194"/>
      <c r="W244" s="194"/>
    </row>
    <row r="245" spans="21:23" ht="14.5" x14ac:dyDescent="0.35">
      <c r="U245" s="194"/>
      <c r="V245" s="194"/>
      <c r="W245" s="194"/>
    </row>
    <row r="246" spans="21:23" ht="14.5" x14ac:dyDescent="0.35">
      <c r="U246" s="194"/>
      <c r="V246" s="194"/>
      <c r="W246" s="194"/>
    </row>
    <row r="247" spans="21:23" ht="14.5" x14ac:dyDescent="0.35">
      <c r="U247" s="194"/>
      <c r="V247" s="194"/>
      <c r="W247" s="194"/>
    </row>
    <row r="248" spans="21:23" ht="14.4" customHeight="1" x14ac:dyDescent="0.35">
      <c r="U248" s="194"/>
      <c r="V248" s="194"/>
      <c r="W248" s="194"/>
    </row>
    <row r="249" spans="21:23" ht="14.4" customHeight="1" x14ac:dyDescent="0.35">
      <c r="U249" s="194"/>
      <c r="V249" s="194"/>
      <c r="W249" s="194"/>
    </row>
    <row r="250" spans="21:23" ht="14.4" customHeight="1" x14ac:dyDescent="0.35">
      <c r="U250" s="194"/>
      <c r="V250" s="194"/>
      <c r="W250" s="194"/>
    </row>
    <row r="251" spans="21:23" ht="14.4" customHeight="1" x14ac:dyDescent="0.35">
      <c r="U251" s="194"/>
      <c r="V251" s="194"/>
      <c r="W251" s="194"/>
    </row>
    <row r="252" spans="21:23" ht="14.5" x14ac:dyDescent="0.35">
      <c r="U252" s="194"/>
      <c r="V252" s="194"/>
      <c r="W252" s="194"/>
    </row>
    <row r="253" spans="21:23" ht="14.5" x14ac:dyDescent="0.35">
      <c r="U253" s="194"/>
      <c r="V253" s="194"/>
      <c r="W253" s="194"/>
    </row>
    <row r="254" spans="21:23" ht="14.5" x14ac:dyDescent="0.35">
      <c r="U254" s="194"/>
      <c r="V254" s="194"/>
      <c r="W254" s="194"/>
    </row>
    <row r="255" spans="21:23" ht="14.5" x14ac:dyDescent="0.35">
      <c r="U255" s="194"/>
      <c r="V255" s="194"/>
      <c r="W255" s="194"/>
    </row>
    <row r="256" spans="21:23" ht="14.5" x14ac:dyDescent="0.35">
      <c r="U256" s="194"/>
      <c r="V256" s="194"/>
      <c r="W256" s="194"/>
    </row>
    <row r="257" spans="21:23" ht="14.5" x14ac:dyDescent="0.35">
      <c r="U257" s="194"/>
      <c r="V257" s="194"/>
      <c r="W257" s="194"/>
    </row>
    <row r="258" spans="21:23" ht="14.5" x14ac:dyDescent="0.35">
      <c r="U258" s="194"/>
      <c r="V258" s="194"/>
      <c r="W258" s="194"/>
    </row>
    <row r="259" spans="21:23" ht="14.5" x14ac:dyDescent="0.35">
      <c r="U259" s="194"/>
      <c r="V259" s="194"/>
      <c r="W259" s="194"/>
    </row>
    <row r="260" spans="21:23" ht="14.5" x14ac:dyDescent="0.35">
      <c r="U260" s="194"/>
      <c r="V260" s="194"/>
      <c r="W260" s="194"/>
    </row>
    <row r="261" spans="21:23" ht="14.5" x14ac:dyDescent="0.35">
      <c r="U261" s="194"/>
      <c r="V261" s="194"/>
      <c r="W261" s="194"/>
    </row>
    <row r="262" spans="21:23" ht="14.5" x14ac:dyDescent="0.35">
      <c r="U262" s="194"/>
      <c r="V262" s="194"/>
      <c r="W262" s="194"/>
    </row>
    <row r="263" spans="21:23" ht="14.5" x14ac:dyDescent="0.35">
      <c r="U263" s="194"/>
      <c r="V263" s="194"/>
      <c r="W263" s="194"/>
    </row>
    <row r="264" spans="21:23" ht="14.5" x14ac:dyDescent="0.35">
      <c r="U264" s="194"/>
      <c r="V264" s="194"/>
      <c r="W264" s="194"/>
    </row>
    <row r="265" spans="21:23" ht="14.5" x14ac:dyDescent="0.35">
      <c r="U265" s="194"/>
      <c r="V265" s="194"/>
      <c r="W265" s="194"/>
    </row>
    <row r="266" spans="21:23" ht="14.5" x14ac:dyDescent="0.35">
      <c r="U266" s="194"/>
      <c r="V266" s="194"/>
      <c r="W266" s="194"/>
    </row>
    <row r="267" spans="21:23" ht="14.5" x14ac:dyDescent="0.35">
      <c r="U267" s="194"/>
      <c r="V267" s="194"/>
      <c r="W267" s="194"/>
    </row>
    <row r="268" spans="21:23" ht="14.5" x14ac:dyDescent="0.35">
      <c r="U268" s="194"/>
      <c r="V268" s="194"/>
      <c r="W268" s="194"/>
    </row>
    <row r="269" spans="21:23" ht="14.5" x14ac:dyDescent="0.35">
      <c r="U269" s="194"/>
      <c r="V269" s="194"/>
      <c r="W269" s="194"/>
    </row>
    <row r="270" spans="21:23" ht="14.5" x14ac:dyDescent="0.35">
      <c r="U270" s="194"/>
      <c r="V270" s="194"/>
      <c r="W270" s="194"/>
    </row>
    <row r="271" spans="21:23" ht="14.5" x14ac:dyDescent="0.35">
      <c r="U271" s="194"/>
      <c r="V271" s="194"/>
      <c r="W271" s="194"/>
    </row>
    <row r="272" spans="21:23" ht="14.5" x14ac:dyDescent="0.35">
      <c r="U272" s="194"/>
      <c r="V272" s="194"/>
      <c r="W272" s="194"/>
    </row>
    <row r="273" spans="21:23" ht="14.5" x14ac:dyDescent="0.35">
      <c r="U273" s="194"/>
      <c r="V273" s="194"/>
      <c r="W273" s="194"/>
    </row>
    <row r="274" spans="21:23" ht="14.5" x14ac:dyDescent="0.35">
      <c r="U274" s="194"/>
      <c r="V274" s="194"/>
      <c r="W274" s="194"/>
    </row>
    <row r="275" spans="21:23" ht="14.5" x14ac:dyDescent="0.35">
      <c r="U275" s="194"/>
      <c r="V275" s="194"/>
      <c r="W275" s="194"/>
    </row>
    <row r="276" spans="21:23" ht="14.5" x14ac:dyDescent="0.35">
      <c r="U276" s="194"/>
      <c r="V276" s="194"/>
      <c r="W276" s="194"/>
    </row>
    <row r="277" spans="21:23" ht="14.5" x14ac:dyDescent="0.35">
      <c r="U277" s="194"/>
      <c r="V277" s="194"/>
      <c r="W277" s="194"/>
    </row>
    <row r="278" spans="21:23" ht="14.5" x14ac:dyDescent="0.35">
      <c r="U278" s="194"/>
      <c r="V278" s="194"/>
      <c r="W278" s="194"/>
    </row>
    <row r="279" spans="21:23" ht="14.5" x14ac:dyDescent="0.35">
      <c r="U279" s="194"/>
      <c r="V279" s="194"/>
      <c r="W279" s="194"/>
    </row>
    <row r="280" spans="21:23" ht="14.5" x14ac:dyDescent="0.35">
      <c r="U280" s="194"/>
      <c r="V280" s="194"/>
      <c r="W280" s="194"/>
    </row>
    <row r="281" spans="21:23" ht="14.5" x14ac:dyDescent="0.35">
      <c r="U281" s="194"/>
      <c r="V281" s="194"/>
      <c r="W281" s="194"/>
    </row>
    <row r="282" spans="21:23" ht="14.5" x14ac:dyDescent="0.35">
      <c r="U282" s="194"/>
      <c r="V282" s="194"/>
      <c r="W282" s="194"/>
    </row>
    <row r="283" spans="21:23" ht="14.5" x14ac:dyDescent="0.35">
      <c r="U283" s="194"/>
      <c r="V283" s="194"/>
      <c r="W283" s="194"/>
    </row>
    <row r="284" spans="21:23" ht="14.5" x14ac:dyDescent="0.35">
      <c r="U284" s="194"/>
      <c r="V284" s="194"/>
      <c r="W284" s="194"/>
    </row>
    <row r="285" spans="21:23" ht="14.5" x14ac:dyDescent="0.35">
      <c r="U285" s="194"/>
      <c r="V285" s="194"/>
      <c r="W285" s="194"/>
    </row>
    <row r="286" spans="21:23" ht="14.5" x14ac:dyDescent="0.35">
      <c r="U286" s="194"/>
      <c r="V286" s="194"/>
      <c r="W286" s="194"/>
    </row>
    <row r="287" spans="21:23" ht="14.5" x14ac:dyDescent="0.35">
      <c r="U287" s="194"/>
      <c r="V287" s="194"/>
      <c r="W287" s="194"/>
    </row>
    <row r="288" spans="21:23" ht="14.5" x14ac:dyDescent="0.35">
      <c r="U288" s="194"/>
      <c r="V288" s="194"/>
      <c r="W288" s="194"/>
    </row>
    <row r="289" spans="21:23" ht="14.5" x14ac:dyDescent="0.35">
      <c r="U289" s="194"/>
      <c r="V289" s="194"/>
      <c r="W289" s="194"/>
    </row>
    <row r="290" spans="21:23" ht="14.5" x14ac:dyDescent="0.35">
      <c r="U290" s="194"/>
      <c r="V290" s="194"/>
      <c r="W290" s="194"/>
    </row>
    <row r="291" spans="21:23" ht="14.5" x14ac:dyDescent="0.35">
      <c r="U291" s="194"/>
      <c r="V291" s="194"/>
      <c r="W291" s="194"/>
    </row>
    <row r="292" spans="21:23" ht="14.5" x14ac:dyDescent="0.35">
      <c r="U292" s="194"/>
      <c r="V292" s="194"/>
      <c r="W292" s="194"/>
    </row>
    <row r="293" spans="21:23" ht="14.5" x14ac:dyDescent="0.35">
      <c r="U293" s="194"/>
      <c r="V293" s="194"/>
      <c r="W293" s="194"/>
    </row>
    <row r="294" spans="21:23" ht="14.5" x14ac:dyDescent="0.35">
      <c r="U294" s="194"/>
      <c r="V294" s="194"/>
      <c r="W294" s="194"/>
    </row>
    <row r="295" spans="21:23" ht="14.5" x14ac:dyDescent="0.35">
      <c r="U295" s="194"/>
      <c r="V295" s="194"/>
      <c r="W295" s="194"/>
    </row>
    <row r="296" spans="21:23" ht="14.5" x14ac:dyDescent="0.35">
      <c r="U296" s="194"/>
      <c r="V296" s="194"/>
      <c r="W296" s="194"/>
    </row>
    <row r="297" spans="21:23" ht="14.5" x14ac:dyDescent="0.35">
      <c r="U297" s="194"/>
      <c r="V297" s="194"/>
      <c r="W297" s="194"/>
    </row>
    <row r="298" spans="21:23" ht="14.4" customHeight="1" x14ac:dyDescent="0.35">
      <c r="U298" s="194"/>
      <c r="V298" s="194"/>
      <c r="W298" s="194"/>
    </row>
    <row r="299" spans="21:23" ht="14.4" customHeight="1" x14ac:dyDescent="0.35">
      <c r="U299" s="194"/>
      <c r="V299" s="194"/>
      <c r="W299" s="194"/>
    </row>
    <row r="300" spans="21:23" ht="14.4" customHeight="1" x14ac:dyDescent="0.35">
      <c r="U300" s="194"/>
      <c r="V300" s="194"/>
      <c r="W300" s="194"/>
    </row>
    <row r="301" spans="21:23" ht="14.4" customHeight="1" x14ac:dyDescent="0.35">
      <c r="U301" s="194"/>
      <c r="V301" s="194"/>
      <c r="W301" s="194"/>
    </row>
    <row r="302" spans="21:23" ht="14.5" x14ac:dyDescent="0.35">
      <c r="U302" s="194"/>
      <c r="V302" s="194"/>
      <c r="W302" s="194"/>
    </row>
    <row r="303" spans="21:23" ht="14.5" x14ac:dyDescent="0.35">
      <c r="U303" s="194"/>
      <c r="V303" s="194"/>
      <c r="W303" s="194"/>
    </row>
    <row r="304" spans="21:23" ht="14.5" x14ac:dyDescent="0.35">
      <c r="U304" s="194"/>
      <c r="V304" s="194"/>
      <c r="W304" s="194"/>
    </row>
    <row r="305" spans="21:23" ht="14.5" x14ac:dyDescent="0.35">
      <c r="U305" s="194"/>
      <c r="V305" s="194"/>
      <c r="W305" s="194"/>
    </row>
    <row r="306" spans="21:23" ht="14.5" x14ac:dyDescent="0.35">
      <c r="U306" s="194"/>
      <c r="V306" s="194"/>
      <c r="W306" s="194"/>
    </row>
    <row r="307" spans="21:23" ht="14.5" x14ac:dyDescent="0.35">
      <c r="U307" s="194"/>
      <c r="V307" s="194"/>
      <c r="W307" s="194"/>
    </row>
    <row r="308" spans="21:23" ht="14.5" x14ac:dyDescent="0.35">
      <c r="U308" s="194"/>
      <c r="V308" s="194"/>
      <c r="W308" s="194"/>
    </row>
    <row r="309" spans="21:23" ht="14.5" x14ac:dyDescent="0.35">
      <c r="U309" s="194"/>
      <c r="V309" s="194"/>
      <c r="W309" s="194"/>
    </row>
    <row r="310" spans="21:23" ht="14.5" x14ac:dyDescent="0.35">
      <c r="U310" s="194"/>
      <c r="V310" s="194"/>
      <c r="W310" s="194"/>
    </row>
    <row r="311" spans="21:23" ht="14.5" x14ac:dyDescent="0.35">
      <c r="U311" s="194"/>
      <c r="V311" s="194"/>
      <c r="W311" s="194"/>
    </row>
    <row r="312" spans="21:23" ht="14.5" x14ac:dyDescent="0.35">
      <c r="U312" s="194"/>
      <c r="V312" s="194"/>
      <c r="W312" s="194"/>
    </row>
    <row r="313" spans="21:23" ht="14.5" x14ac:dyDescent="0.35">
      <c r="U313" s="194"/>
      <c r="V313" s="194"/>
      <c r="W313" s="194"/>
    </row>
    <row r="314" spans="21:23" ht="14.5" x14ac:dyDescent="0.35">
      <c r="U314" s="194"/>
      <c r="V314" s="194"/>
      <c r="W314" s="194"/>
    </row>
    <row r="315" spans="21:23" ht="14.5" x14ac:dyDescent="0.35">
      <c r="U315" s="194"/>
      <c r="V315" s="194"/>
      <c r="W315" s="194"/>
    </row>
    <row r="316" spans="21:23" ht="14.5" x14ac:dyDescent="0.35">
      <c r="U316" s="194"/>
      <c r="V316" s="194"/>
      <c r="W316" s="194"/>
    </row>
    <row r="317" spans="21:23" ht="14.5" x14ac:dyDescent="0.35">
      <c r="U317" s="194"/>
      <c r="V317" s="194"/>
      <c r="W317" s="194"/>
    </row>
    <row r="318" spans="21:23" ht="14.5" x14ac:dyDescent="0.35">
      <c r="U318" s="194"/>
      <c r="V318" s="194"/>
      <c r="W318" s="194"/>
    </row>
    <row r="319" spans="21:23" ht="14.5" x14ac:dyDescent="0.35">
      <c r="U319" s="117">
        <v>0</v>
      </c>
      <c r="V319" s="27">
        <v>0</v>
      </c>
      <c r="W319" s="118">
        <v>0</v>
      </c>
    </row>
    <row r="320" spans="21:23" ht="14.5" x14ac:dyDescent="0.35">
      <c r="U320" s="112" t="s">
        <v>37</v>
      </c>
      <c r="V320" s="12"/>
      <c r="W320" s="113"/>
    </row>
    <row r="321" spans="21:23" ht="15" thickBot="1" x14ac:dyDescent="0.4">
      <c r="U321" s="119"/>
      <c r="V321" s="120"/>
      <c r="W321" s="121"/>
    </row>
    <row r="322" spans="21:23" ht="14.5" hidden="1" x14ac:dyDescent="0.35"/>
    <row r="323" spans="21:23" ht="14.5" hidden="1" x14ac:dyDescent="0.35"/>
    <row r="324" spans="21:23" ht="14.5" hidden="1" x14ac:dyDescent="0.35"/>
    <row r="325" spans="21:23" ht="14.5" hidden="1" x14ac:dyDescent="0.35"/>
    <row r="326" spans="21:23" ht="14.5" hidden="1" x14ac:dyDescent="0.35"/>
    <row r="327" spans="21:23" ht="14.5" hidden="1" x14ac:dyDescent="0.35"/>
    <row r="328" spans="21:23" ht="14.5" hidden="1" x14ac:dyDescent="0.35"/>
    <row r="329" spans="21:23" ht="14.5" hidden="1" x14ac:dyDescent="0.35"/>
    <row r="330" spans="21:23" ht="14.5" hidden="1" x14ac:dyDescent="0.35"/>
    <row r="331" spans="21:23" ht="14.5" hidden="1" x14ac:dyDescent="0.35"/>
    <row r="332" spans="21:23" ht="14.5" hidden="1" x14ac:dyDescent="0.35"/>
    <row r="333" spans="21:23" ht="14.5" hidden="1" x14ac:dyDescent="0.35"/>
    <row r="334" spans="21:23" ht="14.5" hidden="1" x14ac:dyDescent="0.35"/>
    <row r="335" spans="21:23" ht="14.5" hidden="1" x14ac:dyDescent="0.35"/>
    <row r="336" spans="21: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R+I6KRZGKR2lUW1f2rBnPU76vodNgPV4DpYgenon5t3Lb3Eh9gMtozyCNmPvpgMr181RHbQWZG1eJt8hDf+dGw==" saltValue="mt+sWMr/lGu0vb+P7T+svg=="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14"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13" priority="1">
      <formula>$U$3="niet"</formula>
    </cfRule>
  </conditionalFormatting>
  <conditionalFormatting sqref="C8:C43">
    <cfRule type="expression" dxfId="12" priority="17">
      <formula>$U$3="Niet"</formula>
    </cfRule>
    <cfRule type="cellIs" dxfId="11" priority="18" operator="equal">
      <formula>0</formula>
    </cfRule>
    <cfRule type="cellIs" dxfId="10" priority="19" operator="lessThan">
      <formula>$U$6</formula>
    </cfRule>
  </conditionalFormatting>
  <dataValidations count="2">
    <dataValidation type="list" allowBlank="1" showInputMessage="1" showErrorMessage="1" sqref="U3:W3" xr:uid="{95FE0759-D0CC-4AFB-B31D-C05DAFD71596}">
      <formula1>"Ja,Niet"</formula1>
    </dataValidation>
    <dataValidation type="list" allowBlank="1" showInputMessage="1" showErrorMessage="1" sqref="F7:S7" xr:uid="{75098243-F2D0-489F-B138-28A89D5C2B90}">
      <formula1>$AC$7:$AH$7</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8BC769-7CD1-4608-B4E7-F7E9E2175F36}">
          <x14:formula1>
            <xm:f>'Hele Jaar'!$P$10:$P$18</xm:f>
          </x14:formula1>
          <xm:sqref>L50:N50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6963-1E43-4576-A608-A072E60EFDC3}">
  <sheetPr>
    <tabColor theme="6" tint="0.59999389629810485"/>
  </sheetPr>
  <dimension ref="A1:XFB1716"/>
  <sheetViews>
    <sheetView showGridLines="0" showRowColHeaders="0" zoomScale="70" zoomScaleNormal="70" zoomScaleSheetLayoutView="70" workbookViewId="0">
      <pane xSplit="23" ySplit="32" topLeftCell="X33" activePane="bottomRight" state="frozen"/>
      <selection pane="topRight" activeCell="X1" sqref="X1"/>
      <selection pane="bottomLeft" activeCell="A33" sqref="A33"/>
      <selection pane="bottomRight" activeCell="X33" sqref="X33"/>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175"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ht="14.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84"/>
      <c r="C3" s="298"/>
      <c r="D3" s="299"/>
      <c r="E3" s="300"/>
      <c r="G3" s="301"/>
      <c r="H3" s="302"/>
      <c r="I3" s="303"/>
      <c r="J3" s="302"/>
      <c r="K3" s="303"/>
      <c r="L3" s="302"/>
      <c r="M3" s="303"/>
      <c r="N3" s="302"/>
      <c r="O3" s="303"/>
      <c r="P3" s="302"/>
      <c r="Q3" s="303"/>
      <c r="R3" s="304"/>
      <c r="U3" s="298" t="s">
        <v>24</v>
      </c>
      <c r="V3" s="299"/>
      <c r="W3" s="300"/>
    </row>
    <row r="4" spans="1:35" ht="15" thickBot="1" x14ac:dyDescent="0.4"/>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v>5.5</v>
      </c>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U46" s="194"/>
      <c r="V46" s="194"/>
      <c r="W46" s="194"/>
    </row>
    <row r="47" spans="2:35" ht="14.5" x14ac:dyDescent="0.35">
      <c r="B47" s="270" t="s">
        <v>19</v>
      </c>
      <c r="C47" s="271"/>
      <c r="D47" s="271"/>
      <c r="E47" s="272"/>
      <c r="U47" s="194"/>
      <c r="V47" s="194"/>
      <c r="W47" s="194"/>
    </row>
    <row r="48" spans="2:35" ht="14.5" x14ac:dyDescent="0.35">
      <c r="B48" s="308"/>
      <c r="C48" s="309"/>
      <c r="D48" s="309"/>
      <c r="E48" s="310"/>
      <c r="U48" s="194"/>
      <c r="V48" s="194"/>
      <c r="W48" s="194"/>
    </row>
    <row r="49" spans="2:23" ht="14.5" x14ac:dyDescent="0.35">
      <c r="B49" s="311"/>
      <c r="C49" s="312"/>
      <c r="D49" s="312"/>
      <c r="E49" s="313"/>
      <c r="F49" s="269"/>
      <c r="G49" s="269"/>
      <c r="H49" s="269"/>
      <c r="I49" s="269"/>
      <c r="J49" s="269"/>
      <c r="K49" s="269"/>
      <c r="U49" s="194"/>
      <c r="V49" s="194"/>
      <c r="W49" s="194"/>
    </row>
    <row r="50" spans="2:23" ht="14.5" x14ac:dyDescent="0.35">
      <c r="B50" s="311"/>
      <c r="C50" s="312"/>
      <c r="D50" s="312"/>
      <c r="E50" s="313"/>
      <c r="L50" s="151"/>
      <c r="M50" s="151"/>
      <c r="N50" s="151"/>
      <c r="U50" s="194"/>
      <c r="V50" s="194"/>
      <c r="W50" s="194"/>
    </row>
    <row r="51" spans="2:23" ht="14.5" x14ac:dyDescent="0.35">
      <c r="B51" s="311"/>
      <c r="C51" s="312"/>
      <c r="D51" s="312"/>
      <c r="E51" s="313"/>
      <c r="U51" s="194"/>
      <c r="V51" s="194"/>
      <c r="W51" s="194"/>
    </row>
    <row r="52" spans="2:23" ht="14.5" x14ac:dyDescent="0.35">
      <c r="B52" s="311"/>
      <c r="C52" s="312"/>
      <c r="D52" s="312"/>
      <c r="E52" s="313"/>
      <c r="L52" s="98"/>
      <c r="M52" s="98"/>
      <c r="N52" s="98"/>
      <c r="U52" s="194"/>
      <c r="V52" s="194"/>
      <c r="W52" s="194"/>
    </row>
    <row r="53" spans="2:23" ht="14.5" x14ac:dyDescent="0.35">
      <c r="B53" s="311"/>
      <c r="C53" s="312"/>
      <c r="D53" s="312"/>
      <c r="E53" s="313"/>
      <c r="L53" s="98"/>
      <c r="M53" s="98"/>
      <c r="N53" s="98"/>
      <c r="U53" s="194"/>
      <c r="V53" s="194"/>
      <c r="W53" s="194"/>
    </row>
    <row r="54" spans="2:23" ht="14.5" x14ac:dyDescent="0.35">
      <c r="B54" s="314"/>
      <c r="C54" s="315"/>
      <c r="D54" s="315"/>
      <c r="E54" s="316"/>
      <c r="L54" s="98"/>
      <c r="M54" s="98"/>
      <c r="N54" s="98"/>
      <c r="U54" s="194"/>
      <c r="V54" s="194"/>
      <c r="W54" s="194"/>
    </row>
    <row r="55" spans="2:23" ht="14.5" x14ac:dyDescent="0.35">
      <c r="B55" s="26"/>
      <c r="C55" s="28"/>
      <c r="D55" s="27"/>
      <c r="E55" s="29"/>
      <c r="L55" s="98"/>
      <c r="M55" s="98"/>
      <c r="N55" s="98"/>
      <c r="U55" s="194"/>
      <c r="V55" s="194"/>
      <c r="W55" s="194"/>
    </row>
    <row r="56" spans="2:23" ht="14.5" x14ac:dyDescent="0.35">
      <c r="B56" s="26"/>
      <c r="C56" s="28"/>
      <c r="D56" s="27"/>
      <c r="E56" s="29"/>
      <c r="L56" s="98"/>
      <c r="M56" s="98"/>
      <c r="N56" s="98"/>
      <c r="U56" s="194"/>
      <c r="V56" s="194"/>
      <c r="W56" s="194"/>
    </row>
    <row r="57" spans="2:23" ht="14.5" x14ac:dyDescent="0.35">
      <c r="B57" s="26"/>
      <c r="C57" s="28"/>
      <c r="D57" s="27"/>
      <c r="E57" s="29"/>
      <c r="L57" s="98"/>
      <c r="M57" s="98"/>
      <c r="N57" s="98"/>
      <c r="U57" s="194"/>
      <c r="V57" s="194"/>
      <c r="W57" s="194"/>
    </row>
    <row r="58" spans="2:23" ht="14.5" x14ac:dyDescent="0.35">
      <c r="B58" s="26"/>
      <c r="C58" s="28"/>
      <c r="D58" s="27"/>
      <c r="E58" s="29"/>
      <c r="L58" s="98"/>
      <c r="M58" s="98"/>
      <c r="N58" s="98"/>
      <c r="U58" s="194"/>
      <c r="V58" s="194"/>
      <c r="W58" s="194"/>
    </row>
    <row r="59" spans="2:23" ht="14.5" x14ac:dyDescent="0.35">
      <c r="B59" s="26"/>
      <c r="C59" s="28"/>
      <c r="D59" s="27"/>
      <c r="E59" s="29"/>
      <c r="L59" s="98"/>
      <c r="M59" s="98"/>
      <c r="N59" s="98"/>
      <c r="U59" s="194"/>
      <c r="V59" s="194"/>
      <c r="W59" s="194"/>
    </row>
    <row r="60" spans="2:23" ht="14.5" x14ac:dyDescent="0.35">
      <c r="B60" s="26"/>
      <c r="C60" s="28"/>
      <c r="D60" s="27"/>
      <c r="E60" s="29"/>
      <c r="L60" s="98"/>
      <c r="M60" s="98"/>
      <c r="N60" s="98"/>
      <c r="U60" s="194"/>
      <c r="V60" s="194"/>
      <c r="W60" s="194"/>
    </row>
    <row r="61" spans="2:23" ht="14.4" customHeight="1" x14ac:dyDescent="0.35">
      <c r="B61" s="26"/>
      <c r="C61" s="28"/>
      <c r="D61" s="27"/>
      <c r="E61" s="29"/>
      <c r="L61" s="98"/>
      <c r="M61" s="98"/>
      <c r="N61" s="98"/>
      <c r="U61" s="194"/>
      <c r="V61" s="194"/>
      <c r="W61" s="194"/>
    </row>
    <row r="62" spans="2:23" ht="14.4" customHeight="1" x14ac:dyDescent="0.35">
      <c r="B62" s="26"/>
      <c r="C62" s="28"/>
      <c r="D62" s="27"/>
      <c r="E62" s="29"/>
      <c r="L62" s="98"/>
      <c r="M62" s="98"/>
      <c r="N62" s="98"/>
      <c r="U62" s="194"/>
      <c r="V62" s="194"/>
      <c r="W62" s="194"/>
    </row>
    <row r="63" spans="2:23" ht="14.4" customHeight="1" x14ac:dyDescent="0.35">
      <c r="B63" s="26"/>
      <c r="C63" s="28"/>
      <c r="D63" s="27"/>
      <c r="E63" s="29"/>
      <c r="L63" s="98"/>
      <c r="M63" s="98"/>
      <c r="N63" s="98"/>
      <c r="U63" s="194"/>
      <c r="V63" s="194"/>
      <c r="W63" s="194"/>
    </row>
    <row r="64" spans="2:23" ht="14.4" customHeight="1" x14ac:dyDescent="0.35">
      <c r="B64" s="26"/>
      <c r="C64" s="28"/>
      <c r="D64" s="27"/>
      <c r="E64" s="29"/>
      <c r="L64" s="98"/>
      <c r="M64" s="98"/>
      <c r="N64" s="98"/>
      <c r="U64" s="194"/>
      <c r="V64" s="194"/>
      <c r="W64" s="194"/>
    </row>
    <row r="65" spans="2:23" ht="14.5" x14ac:dyDescent="0.35">
      <c r="B65" s="26"/>
      <c r="C65" s="28"/>
      <c r="D65" s="27"/>
      <c r="E65" s="29"/>
      <c r="L65" s="98"/>
      <c r="M65" s="98"/>
      <c r="N65" s="98"/>
      <c r="U65" s="194"/>
      <c r="V65" s="194"/>
      <c r="W65" s="194"/>
    </row>
    <row r="66" spans="2:23" ht="14.5" x14ac:dyDescent="0.35">
      <c r="B66" s="26"/>
      <c r="C66" s="28"/>
      <c r="D66" s="27"/>
      <c r="E66" s="29"/>
      <c r="L66" s="98"/>
      <c r="M66" s="98"/>
      <c r="N66" s="98"/>
      <c r="U66" s="194"/>
      <c r="V66" s="194"/>
      <c r="W66" s="194"/>
    </row>
    <row r="67" spans="2:23" ht="14.5" x14ac:dyDescent="0.35">
      <c r="B67" s="26"/>
      <c r="C67" s="28"/>
      <c r="D67" s="27"/>
      <c r="E67" s="29"/>
      <c r="L67" s="98"/>
      <c r="M67" s="98"/>
      <c r="N67" s="98"/>
      <c r="U67" s="194"/>
      <c r="V67" s="194"/>
      <c r="W67" s="194"/>
    </row>
    <row r="68" spans="2:23" ht="14.5" x14ac:dyDescent="0.35">
      <c r="B68" s="26"/>
      <c r="C68" s="28"/>
      <c r="D68" s="27"/>
      <c r="E68" s="29"/>
      <c r="L68" s="98"/>
      <c r="M68" s="98"/>
      <c r="N68" s="98"/>
      <c r="U68" s="194"/>
      <c r="V68" s="194"/>
      <c r="W68" s="194"/>
    </row>
    <row r="69" spans="2:23" ht="14.5" x14ac:dyDescent="0.35">
      <c r="B69" s="26"/>
      <c r="C69" s="28"/>
      <c r="D69" s="27"/>
      <c r="E69" s="29"/>
      <c r="L69" s="98"/>
      <c r="M69" s="98"/>
      <c r="N69" s="98"/>
      <c r="U69" s="194"/>
      <c r="V69" s="194"/>
      <c r="W69" s="194"/>
    </row>
    <row r="70" spans="2:23" ht="14.5" x14ac:dyDescent="0.35">
      <c r="B70" s="26"/>
      <c r="C70" s="28"/>
      <c r="D70" s="27"/>
      <c r="E70" s="29"/>
      <c r="L70" s="98"/>
      <c r="M70" s="98"/>
      <c r="N70" s="98"/>
      <c r="U70" s="194"/>
      <c r="V70" s="194"/>
      <c r="W70" s="194"/>
    </row>
    <row r="71" spans="2:23" ht="14.5" x14ac:dyDescent="0.35">
      <c r="B71" s="26"/>
      <c r="C71" s="28"/>
      <c r="D71" s="27"/>
      <c r="E71" s="29"/>
      <c r="L71" s="98"/>
      <c r="M71" s="98"/>
      <c r="N71" s="98"/>
      <c r="U71" s="194"/>
      <c r="V71" s="194"/>
      <c r="W71" s="194"/>
    </row>
    <row r="72" spans="2:23" ht="14.5" x14ac:dyDescent="0.35">
      <c r="B72" s="26"/>
      <c r="C72" s="28"/>
      <c r="D72" s="27"/>
      <c r="E72" s="29"/>
      <c r="L72" s="98"/>
      <c r="M72" s="98"/>
      <c r="N72" s="98"/>
      <c r="U72" s="194"/>
      <c r="V72" s="194"/>
      <c r="W72" s="194"/>
    </row>
    <row r="73" spans="2:23" ht="14.5" x14ac:dyDescent="0.35">
      <c r="B73" s="26"/>
      <c r="C73" s="28"/>
      <c r="D73" s="27"/>
      <c r="E73" s="29"/>
      <c r="L73" s="98"/>
      <c r="M73" s="98"/>
      <c r="N73" s="98"/>
      <c r="U73" s="194"/>
      <c r="V73" s="194"/>
      <c r="W73" s="194"/>
    </row>
    <row r="74" spans="2:23" ht="14.5" x14ac:dyDescent="0.35">
      <c r="B74" s="26"/>
      <c r="C74" s="28"/>
      <c r="D74" s="27"/>
      <c r="E74" s="29"/>
      <c r="L74" s="98"/>
      <c r="M74" s="98"/>
      <c r="N74" s="98"/>
      <c r="U74" s="194"/>
      <c r="V74" s="194"/>
      <c r="W74" s="194"/>
    </row>
    <row r="75" spans="2:23" ht="14.5" x14ac:dyDescent="0.35">
      <c r="B75" s="26"/>
      <c r="C75" s="28"/>
      <c r="D75" s="27"/>
      <c r="E75" s="29"/>
      <c r="L75" s="98"/>
      <c r="M75" s="98"/>
      <c r="N75" s="98"/>
      <c r="U75" s="194"/>
      <c r="V75" s="194"/>
      <c r="W75" s="194"/>
    </row>
    <row r="76" spans="2:23" ht="14.5" x14ac:dyDescent="0.35">
      <c r="B76" s="26"/>
      <c r="C76" s="28"/>
      <c r="D76" s="27"/>
      <c r="E76" s="29"/>
      <c r="L76" s="98"/>
      <c r="M76" s="98"/>
      <c r="N76" s="98"/>
      <c r="U76" s="194"/>
      <c r="V76" s="194"/>
      <c r="W76" s="194"/>
    </row>
    <row r="77" spans="2:23" ht="14.5" x14ac:dyDescent="0.35">
      <c r="B77" s="26"/>
      <c r="C77" s="28"/>
      <c r="D77" s="27"/>
      <c r="E77" s="29"/>
      <c r="L77" s="98"/>
      <c r="M77" s="98"/>
      <c r="N77" s="98"/>
      <c r="U77" s="194"/>
      <c r="V77" s="194"/>
      <c r="W77" s="194"/>
    </row>
    <row r="78" spans="2:23" ht="14.5" x14ac:dyDescent="0.35">
      <c r="B78" s="26"/>
      <c r="C78" s="28"/>
      <c r="D78" s="27"/>
      <c r="E78" s="29"/>
      <c r="L78" s="98"/>
      <c r="M78" s="98"/>
      <c r="N78" s="98"/>
      <c r="U78" s="194"/>
      <c r="V78" s="194"/>
      <c r="W78" s="194"/>
    </row>
    <row r="79" spans="2:23" ht="14.5" x14ac:dyDescent="0.35">
      <c r="B79" s="26"/>
      <c r="C79" s="28"/>
      <c r="D79" s="27"/>
      <c r="E79" s="29"/>
      <c r="L79" s="98"/>
      <c r="M79" s="98"/>
      <c r="N79" s="98"/>
      <c r="U79" s="194"/>
      <c r="V79" s="194"/>
      <c r="W79" s="194"/>
    </row>
    <row r="80" spans="2:23" ht="14.5" x14ac:dyDescent="0.35">
      <c r="B80" s="26"/>
      <c r="C80" s="28"/>
      <c r="D80" s="27"/>
      <c r="E80" s="29"/>
      <c r="L80" s="98"/>
      <c r="M80" s="98"/>
      <c r="N80" s="98"/>
      <c r="U80" s="194"/>
      <c r="V80" s="194"/>
      <c r="W80" s="194"/>
    </row>
    <row r="81" spans="2:23" ht="14.5" x14ac:dyDescent="0.35">
      <c r="B81" s="26"/>
      <c r="C81" s="28"/>
      <c r="D81" s="27"/>
      <c r="E81" s="29"/>
      <c r="L81" s="98"/>
      <c r="M81" s="98"/>
      <c r="N81" s="98"/>
      <c r="U81" s="194"/>
      <c r="V81" s="194"/>
      <c r="W81" s="194"/>
    </row>
    <row r="82" spans="2:23" ht="14.5" x14ac:dyDescent="0.35">
      <c r="B82" s="26"/>
      <c r="C82" s="28"/>
      <c r="D82" s="27"/>
      <c r="E82" s="29"/>
      <c r="L82" s="98"/>
      <c r="M82" s="98"/>
      <c r="N82" s="98"/>
      <c r="U82" s="194"/>
      <c r="V82" s="194"/>
      <c r="W82" s="194"/>
    </row>
    <row r="83" spans="2:23" ht="14.5" x14ac:dyDescent="0.35">
      <c r="B83" s="26"/>
      <c r="C83" s="28"/>
      <c r="D83" s="27"/>
      <c r="E83" s="29"/>
      <c r="L83" s="98"/>
      <c r="M83" s="98"/>
      <c r="N83" s="98"/>
      <c r="U83" s="194"/>
      <c r="V83" s="194"/>
      <c r="W83" s="194"/>
    </row>
    <row r="84" spans="2:23" ht="14.5" x14ac:dyDescent="0.35">
      <c r="B84" s="26"/>
      <c r="C84" s="28"/>
      <c r="D84" s="27"/>
      <c r="E84" s="29"/>
      <c r="L84" s="98"/>
      <c r="M84" s="98"/>
      <c r="N84" s="98"/>
      <c r="U84" s="194"/>
      <c r="V84" s="194"/>
      <c r="W84" s="194"/>
    </row>
    <row r="85" spans="2:23" ht="14.5" x14ac:dyDescent="0.35">
      <c r="B85" s="26"/>
      <c r="C85" s="28"/>
      <c r="D85" s="27"/>
      <c r="E85" s="29"/>
      <c r="L85" s="98"/>
      <c r="M85" s="98"/>
      <c r="N85" s="98"/>
      <c r="U85" s="194"/>
      <c r="V85" s="194"/>
      <c r="W85" s="194"/>
    </row>
    <row r="86" spans="2:23" ht="14.5" x14ac:dyDescent="0.35">
      <c r="B86" s="30"/>
      <c r="C86" s="31"/>
      <c r="D86" s="31"/>
      <c r="E86" s="32"/>
      <c r="L86" s="99"/>
      <c r="M86" s="99"/>
      <c r="N86" s="99"/>
      <c r="U86" s="194"/>
      <c r="V86" s="194"/>
      <c r="W86" s="194"/>
    </row>
    <row r="87" spans="2:23" ht="14.5" x14ac:dyDescent="0.35">
      <c r="B87" s="30"/>
      <c r="C87" s="33"/>
      <c r="D87" s="34"/>
      <c r="E87" s="32"/>
      <c r="L87" s="100"/>
      <c r="M87" s="100"/>
      <c r="N87" s="100"/>
      <c r="U87" s="194"/>
      <c r="V87" s="194"/>
      <c r="W87" s="194"/>
    </row>
    <row r="88" spans="2:23" ht="14.5" x14ac:dyDescent="0.35">
      <c r="U88" s="194"/>
      <c r="V88" s="194"/>
      <c r="W88" s="194"/>
    </row>
    <row r="89" spans="2:23" ht="14.5" x14ac:dyDescent="0.35">
      <c r="U89" s="194"/>
      <c r="V89" s="194"/>
      <c r="W89" s="194"/>
    </row>
    <row r="90" spans="2:23" ht="14.5" x14ac:dyDescent="0.35">
      <c r="U90" s="194"/>
      <c r="V90" s="194"/>
      <c r="W90" s="194"/>
    </row>
    <row r="91" spans="2:23" ht="14.5" x14ac:dyDescent="0.35">
      <c r="U91" s="194"/>
      <c r="V91" s="194"/>
      <c r="W91" s="194"/>
    </row>
    <row r="92" spans="2:23" ht="14.5" x14ac:dyDescent="0.35">
      <c r="U92" s="194"/>
      <c r="V92" s="194"/>
      <c r="W92" s="194"/>
    </row>
    <row r="93" spans="2:23" ht="14.5" x14ac:dyDescent="0.35">
      <c r="U93" s="194"/>
      <c r="V93" s="194"/>
      <c r="W93" s="194"/>
    </row>
    <row r="94" spans="2:23" ht="14.5" x14ac:dyDescent="0.35">
      <c r="U94" s="194"/>
      <c r="V94" s="194"/>
      <c r="W94" s="194"/>
    </row>
    <row r="95" spans="2:23" ht="14.5" x14ac:dyDescent="0.35">
      <c r="U95" s="194"/>
      <c r="V95" s="194"/>
      <c r="W95" s="194"/>
    </row>
    <row r="96" spans="2:23" ht="14.5" x14ac:dyDescent="0.35">
      <c r="U96" s="194"/>
      <c r="V96" s="194"/>
      <c r="W96" s="194"/>
    </row>
    <row r="97" spans="21:23" ht="14.5" x14ac:dyDescent="0.35">
      <c r="U97" s="194"/>
      <c r="V97" s="194"/>
      <c r="W97" s="194"/>
    </row>
    <row r="98" spans="21:23" ht="14.5" x14ac:dyDescent="0.35">
      <c r="U98" s="194"/>
      <c r="V98" s="194"/>
      <c r="W98" s="194"/>
    </row>
    <row r="99" spans="21:23" ht="14.5" x14ac:dyDescent="0.35">
      <c r="U99" s="194"/>
      <c r="V99" s="194"/>
      <c r="W99" s="194"/>
    </row>
    <row r="100" spans="21:23" ht="14.5" x14ac:dyDescent="0.35">
      <c r="U100" s="194"/>
      <c r="V100" s="194"/>
      <c r="W100" s="194"/>
    </row>
    <row r="101" spans="21:23" ht="14.5" x14ac:dyDescent="0.35">
      <c r="U101" s="194"/>
      <c r="V101" s="194"/>
      <c r="W101" s="194"/>
    </row>
    <row r="102" spans="21:23" ht="14.5" x14ac:dyDescent="0.35">
      <c r="U102" s="194"/>
      <c r="V102" s="194"/>
      <c r="W102" s="194"/>
    </row>
    <row r="103" spans="21:23" ht="14.5" x14ac:dyDescent="0.35">
      <c r="U103" s="194"/>
      <c r="V103" s="194"/>
      <c r="W103" s="194"/>
    </row>
    <row r="104" spans="21:23" ht="14.5" x14ac:dyDescent="0.35">
      <c r="U104" s="194"/>
      <c r="V104" s="194"/>
      <c r="W104" s="194"/>
    </row>
    <row r="105" spans="21:23" ht="14.5" x14ac:dyDescent="0.35">
      <c r="U105" s="194"/>
      <c r="V105" s="194"/>
      <c r="W105" s="194"/>
    </row>
    <row r="106" spans="21:23" ht="14.5" x14ac:dyDescent="0.35">
      <c r="U106" s="194"/>
      <c r="V106" s="194"/>
      <c r="W106" s="194"/>
    </row>
    <row r="107" spans="21:23" ht="14.4" customHeight="1" x14ac:dyDescent="0.35">
      <c r="U107" s="194"/>
      <c r="V107" s="194"/>
      <c r="W107" s="194"/>
    </row>
    <row r="108" spans="21:23" ht="14.4" customHeight="1" x14ac:dyDescent="0.35">
      <c r="U108" s="194"/>
      <c r="V108" s="194"/>
      <c r="W108" s="194"/>
    </row>
    <row r="109" spans="21:23" ht="14.5" x14ac:dyDescent="0.35">
      <c r="U109" s="194"/>
      <c r="V109" s="194"/>
      <c r="W109" s="194"/>
    </row>
    <row r="110" spans="21:23" ht="14.5" x14ac:dyDescent="0.35">
      <c r="U110" s="194"/>
      <c r="V110" s="194"/>
      <c r="W110" s="194"/>
    </row>
    <row r="111" spans="21:23" ht="14.4" customHeight="1" x14ac:dyDescent="0.35">
      <c r="U111" s="194"/>
      <c r="V111" s="194"/>
      <c r="W111" s="194"/>
    </row>
    <row r="112" spans="21:23" ht="14.4" customHeight="1" x14ac:dyDescent="0.35">
      <c r="U112" s="194"/>
      <c r="V112" s="194"/>
      <c r="W112" s="194"/>
    </row>
    <row r="113" spans="21:23" ht="14.4" customHeight="1" x14ac:dyDescent="0.35">
      <c r="U113" s="194"/>
      <c r="V113" s="194"/>
      <c r="W113" s="194"/>
    </row>
    <row r="114" spans="21:23" ht="14.4" customHeight="1" x14ac:dyDescent="0.35">
      <c r="U114" s="194"/>
      <c r="V114" s="194"/>
      <c r="W114" s="194"/>
    </row>
    <row r="115" spans="21:23" ht="14.5" x14ac:dyDescent="0.35">
      <c r="U115" s="194"/>
      <c r="V115" s="194"/>
      <c r="W115" s="194"/>
    </row>
    <row r="116" spans="21:23" ht="14.5" x14ac:dyDescent="0.35">
      <c r="U116" s="194"/>
      <c r="V116" s="194"/>
      <c r="W116" s="194"/>
    </row>
    <row r="117" spans="21:23" ht="14.5" x14ac:dyDescent="0.35">
      <c r="U117" s="194"/>
      <c r="V117" s="194"/>
      <c r="W117" s="194"/>
    </row>
    <row r="118" spans="21:23" ht="14.5" x14ac:dyDescent="0.35">
      <c r="U118" s="194"/>
      <c r="V118" s="194"/>
      <c r="W118" s="194"/>
    </row>
    <row r="119" spans="21:23" ht="14.5" x14ac:dyDescent="0.35">
      <c r="U119" s="194"/>
      <c r="V119" s="194"/>
      <c r="W119" s="194"/>
    </row>
    <row r="120" spans="21:23" ht="14.5" x14ac:dyDescent="0.35">
      <c r="U120" s="194"/>
      <c r="V120" s="194"/>
      <c r="W120" s="194"/>
    </row>
    <row r="121" spans="21:23" ht="14.5" x14ac:dyDescent="0.35">
      <c r="U121" s="194"/>
      <c r="V121" s="194"/>
      <c r="W121" s="194"/>
    </row>
    <row r="122" spans="21:23" ht="14.5" x14ac:dyDescent="0.35">
      <c r="U122" s="194"/>
      <c r="V122" s="194"/>
      <c r="W122" s="194"/>
    </row>
    <row r="123" spans="21:23" ht="14.5" x14ac:dyDescent="0.35">
      <c r="U123" s="194"/>
      <c r="V123" s="194"/>
      <c r="W123" s="194"/>
    </row>
    <row r="124" spans="21:23" ht="14.5" x14ac:dyDescent="0.35">
      <c r="U124" s="194"/>
      <c r="V124" s="194"/>
      <c r="W124" s="194"/>
    </row>
    <row r="125" spans="21:23" ht="14.5" x14ac:dyDescent="0.35">
      <c r="U125" s="194"/>
      <c r="V125" s="194"/>
      <c r="W125" s="194"/>
    </row>
    <row r="126" spans="21:23" ht="14.5" x14ac:dyDescent="0.35">
      <c r="U126" s="194"/>
      <c r="V126" s="194"/>
      <c r="W126" s="194"/>
    </row>
    <row r="127" spans="21:23" ht="14.5" x14ac:dyDescent="0.35">
      <c r="U127" s="194"/>
      <c r="V127" s="194"/>
      <c r="W127" s="194"/>
    </row>
    <row r="128" spans="21:23" ht="14.5" x14ac:dyDescent="0.35">
      <c r="U128" s="194"/>
      <c r="V128" s="194"/>
      <c r="W128" s="194"/>
    </row>
    <row r="129" spans="21:23" ht="14.5" x14ac:dyDescent="0.35">
      <c r="U129" s="194"/>
      <c r="V129" s="194"/>
      <c r="W129" s="194"/>
    </row>
    <row r="130" spans="21:23" ht="14.5" x14ac:dyDescent="0.35">
      <c r="U130" s="194"/>
      <c r="V130" s="194"/>
      <c r="W130" s="194"/>
    </row>
    <row r="131" spans="21:23" ht="14.5" x14ac:dyDescent="0.35">
      <c r="U131" s="194"/>
      <c r="V131" s="194"/>
      <c r="W131" s="194"/>
    </row>
    <row r="132" spans="21:23" ht="14.5" x14ac:dyDescent="0.35">
      <c r="U132" s="194"/>
      <c r="V132" s="194"/>
      <c r="W132" s="194"/>
    </row>
    <row r="133" spans="21:23" ht="14.5" x14ac:dyDescent="0.35">
      <c r="U133" s="194"/>
      <c r="V133" s="194"/>
      <c r="W133" s="194"/>
    </row>
    <row r="134" spans="21:23" ht="14.5" x14ac:dyDescent="0.35">
      <c r="U134" s="194"/>
      <c r="V134" s="194"/>
      <c r="W134" s="194"/>
    </row>
    <row r="135" spans="21:23" ht="14.5" x14ac:dyDescent="0.35">
      <c r="U135" s="194"/>
      <c r="V135" s="194"/>
      <c r="W135" s="194"/>
    </row>
    <row r="136" spans="21:23" ht="14.5" x14ac:dyDescent="0.35">
      <c r="U136" s="194"/>
      <c r="V136" s="194"/>
      <c r="W136" s="194"/>
    </row>
    <row r="137" spans="21:23" ht="14.5" x14ac:dyDescent="0.35">
      <c r="U137" s="194"/>
      <c r="V137" s="194"/>
      <c r="W137" s="194"/>
    </row>
    <row r="138" spans="21:23" ht="14.5" x14ac:dyDescent="0.35">
      <c r="U138" s="194"/>
      <c r="V138" s="194"/>
      <c r="W138" s="194"/>
    </row>
    <row r="139" spans="21:23" ht="14.5" x14ac:dyDescent="0.35">
      <c r="U139" s="194"/>
      <c r="V139" s="194"/>
      <c r="W139" s="194"/>
    </row>
    <row r="140" spans="21:23" ht="14.5" x14ac:dyDescent="0.35">
      <c r="U140" s="194"/>
      <c r="V140" s="194"/>
      <c r="W140" s="194"/>
    </row>
    <row r="141" spans="21:23" ht="14.5" x14ac:dyDescent="0.35">
      <c r="U141" s="194"/>
      <c r="V141" s="194"/>
      <c r="W141" s="194"/>
    </row>
    <row r="142" spans="21:23" ht="14.5" x14ac:dyDescent="0.35">
      <c r="U142" s="194"/>
      <c r="V142" s="194"/>
      <c r="W142" s="194"/>
    </row>
    <row r="143" spans="21:23" ht="14.5" x14ac:dyDescent="0.35">
      <c r="U143" s="194"/>
      <c r="V143" s="194"/>
      <c r="W143" s="194"/>
    </row>
    <row r="144" spans="21:23" ht="14.5" x14ac:dyDescent="0.35">
      <c r="U144" s="194"/>
      <c r="V144" s="194"/>
      <c r="W144" s="194"/>
    </row>
    <row r="145" spans="21:23" ht="14.5" x14ac:dyDescent="0.35">
      <c r="U145" s="194"/>
      <c r="V145" s="194"/>
      <c r="W145" s="194"/>
    </row>
    <row r="146" spans="21:23" ht="14.5" x14ac:dyDescent="0.35">
      <c r="U146" s="194"/>
      <c r="V146" s="194"/>
      <c r="W146" s="194"/>
    </row>
    <row r="147" spans="21:23" ht="14.5" x14ac:dyDescent="0.35">
      <c r="U147" s="194"/>
      <c r="V147" s="194"/>
      <c r="W147" s="194"/>
    </row>
    <row r="148" spans="21:23" ht="14.5" x14ac:dyDescent="0.35">
      <c r="U148" s="194"/>
      <c r="V148" s="194"/>
      <c r="W148" s="194"/>
    </row>
    <row r="149" spans="21:23" ht="14.5" x14ac:dyDescent="0.35">
      <c r="U149" s="194"/>
      <c r="V149" s="194"/>
      <c r="W149" s="194"/>
    </row>
    <row r="150" spans="21:23" ht="14.5" x14ac:dyDescent="0.35">
      <c r="U150" s="194"/>
      <c r="V150" s="194"/>
      <c r="W150" s="194"/>
    </row>
    <row r="151" spans="21:23" ht="14.5" x14ac:dyDescent="0.35">
      <c r="U151" s="194"/>
      <c r="V151" s="194"/>
      <c r="W151" s="194"/>
    </row>
    <row r="152" spans="21:23" ht="14.5" x14ac:dyDescent="0.35">
      <c r="U152" s="194"/>
      <c r="V152" s="194"/>
      <c r="W152" s="194"/>
    </row>
    <row r="153" spans="21:23" ht="14.5" x14ac:dyDescent="0.35">
      <c r="U153" s="194"/>
      <c r="V153" s="194"/>
      <c r="W153" s="194"/>
    </row>
    <row r="154" spans="21:23" ht="14.5" x14ac:dyDescent="0.35">
      <c r="U154" s="194"/>
      <c r="V154" s="194"/>
      <c r="W154" s="194"/>
    </row>
    <row r="155" spans="21:23" ht="14.5" x14ac:dyDescent="0.35">
      <c r="U155" s="194"/>
      <c r="V155" s="194"/>
      <c r="W155" s="194"/>
    </row>
    <row r="156" spans="21:23" ht="14.5" x14ac:dyDescent="0.35">
      <c r="U156" s="194"/>
      <c r="V156" s="194"/>
      <c r="W156" s="194"/>
    </row>
    <row r="157" spans="21:23" ht="14.4" customHeight="1" x14ac:dyDescent="0.35">
      <c r="U157" s="194"/>
      <c r="V157" s="194"/>
      <c r="W157" s="194"/>
    </row>
    <row r="158" spans="21:23" ht="14.4" customHeight="1" x14ac:dyDescent="0.35">
      <c r="U158" s="194"/>
      <c r="V158" s="194"/>
      <c r="W158" s="194"/>
    </row>
    <row r="159" spans="21:23" ht="14.5" x14ac:dyDescent="0.35">
      <c r="U159" s="194"/>
      <c r="V159" s="194"/>
      <c r="W159" s="194"/>
    </row>
    <row r="160" spans="21:23" ht="14.5" x14ac:dyDescent="0.35">
      <c r="U160" s="194"/>
      <c r="V160" s="194"/>
      <c r="W160" s="194"/>
    </row>
    <row r="161" spans="21:23" ht="14.4" customHeight="1" x14ac:dyDescent="0.35">
      <c r="U161" s="194"/>
      <c r="V161" s="194"/>
      <c r="W161" s="194"/>
    </row>
    <row r="162" spans="21:23" ht="14.4" customHeight="1" x14ac:dyDescent="0.35">
      <c r="U162" s="194"/>
      <c r="V162" s="194"/>
      <c r="W162" s="194"/>
    </row>
    <row r="163" spans="21:23" ht="14.5" x14ac:dyDescent="0.35">
      <c r="U163" s="194"/>
      <c r="V163" s="194"/>
      <c r="W163" s="194"/>
    </row>
    <row r="164" spans="21:23" ht="14.5" x14ac:dyDescent="0.35">
      <c r="U164" s="194"/>
      <c r="V164" s="194"/>
      <c r="W164" s="194"/>
    </row>
    <row r="165" spans="21:23" ht="14.5" x14ac:dyDescent="0.35">
      <c r="U165" s="194"/>
      <c r="V165" s="194"/>
      <c r="W165" s="194"/>
    </row>
    <row r="166" spans="21:23" ht="14.5" x14ac:dyDescent="0.35">
      <c r="U166" s="194"/>
      <c r="V166" s="194"/>
      <c r="W166" s="194"/>
    </row>
    <row r="167" spans="21:23" ht="14.5" x14ac:dyDescent="0.35">
      <c r="U167" s="194"/>
      <c r="V167" s="194"/>
      <c r="W167" s="194"/>
    </row>
    <row r="168" spans="21:23" ht="14.5" x14ac:dyDescent="0.35">
      <c r="U168" s="194"/>
      <c r="V168" s="194"/>
      <c r="W168" s="194"/>
    </row>
    <row r="169" spans="21:23" ht="14.5" x14ac:dyDescent="0.35">
      <c r="U169" s="194"/>
      <c r="V169" s="194"/>
      <c r="W169" s="194"/>
    </row>
    <row r="170" spans="21:23" ht="14.5" x14ac:dyDescent="0.35">
      <c r="U170" s="194"/>
      <c r="V170" s="194"/>
      <c r="W170" s="194"/>
    </row>
    <row r="171" spans="21:23" ht="14.5" x14ac:dyDescent="0.35">
      <c r="U171" s="194"/>
      <c r="V171" s="194"/>
      <c r="W171" s="194"/>
    </row>
    <row r="172" spans="21:23" ht="14.5" x14ac:dyDescent="0.35">
      <c r="U172" s="194"/>
      <c r="V172" s="194"/>
      <c r="W172" s="194"/>
    </row>
    <row r="173" spans="21:23" ht="14.5" x14ac:dyDescent="0.35">
      <c r="U173" s="194"/>
      <c r="V173" s="194"/>
      <c r="W173" s="194"/>
    </row>
    <row r="174" spans="21:23" ht="14.5" x14ac:dyDescent="0.35">
      <c r="U174" s="194"/>
      <c r="V174" s="194"/>
      <c r="W174" s="194"/>
    </row>
    <row r="175" spans="21:23" ht="14.5" x14ac:dyDescent="0.35">
      <c r="U175" s="194"/>
      <c r="V175" s="194"/>
      <c r="W175" s="194"/>
    </row>
    <row r="176" spans="21:23" ht="14.5" x14ac:dyDescent="0.35">
      <c r="U176" s="194"/>
      <c r="V176" s="194"/>
      <c r="W176" s="194"/>
    </row>
    <row r="177" spans="21:23" ht="14.5" x14ac:dyDescent="0.35">
      <c r="U177" s="194"/>
      <c r="V177" s="194"/>
      <c r="W177" s="194"/>
    </row>
    <row r="178" spans="21:23" ht="14.5" x14ac:dyDescent="0.35">
      <c r="U178" s="194"/>
      <c r="V178" s="194"/>
      <c r="W178" s="194"/>
    </row>
    <row r="179" spans="21:23" ht="14.5" x14ac:dyDescent="0.35">
      <c r="U179" s="194"/>
      <c r="V179" s="194"/>
      <c r="W179" s="194"/>
    </row>
    <row r="180" spans="21:23" ht="14.5" x14ac:dyDescent="0.35">
      <c r="U180" s="194"/>
      <c r="V180" s="194"/>
      <c r="W180" s="194"/>
    </row>
    <row r="181" spans="21:23" ht="14.5" x14ac:dyDescent="0.35">
      <c r="U181" s="194"/>
      <c r="V181" s="194"/>
      <c r="W181" s="194"/>
    </row>
    <row r="182" spans="21:23" ht="14.5" x14ac:dyDescent="0.35">
      <c r="U182" s="194"/>
      <c r="V182" s="194"/>
      <c r="W182" s="194"/>
    </row>
    <row r="183" spans="21:23" ht="14.5" x14ac:dyDescent="0.35">
      <c r="U183" s="194"/>
      <c r="V183" s="194"/>
      <c r="W183" s="194"/>
    </row>
    <row r="184" spans="21:23" ht="14.5" x14ac:dyDescent="0.35">
      <c r="U184" s="194"/>
      <c r="V184" s="194"/>
      <c r="W184" s="194"/>
    </row>
    <row r="185" spans="21:23" ht="14.5" x14ac:dyDescent="0.35">
      <c r="U185" s="194"/>
      <c r="V185" s="194"/>
      <c r="W185" s="194"/>
    </row>
    <row r="186" spans="21:23" ht="14.5" x14ac:dyDescent="0.35">
      <c r="U186" s="194"/>
      <c r="V186" s="194"/>
      <c r="W186" s="194"/>
    </row>
    <row r="187" spans="21:23" ht="14.5" x14ac:dyDescent="0.35">
      <c r="U187" s="194"/>
      <c r="V187" s="194"/>
      <c r="W187" s="194"/>
    </row>
    <row r="188" spans="21:23" ht="14.5" x14ac:dyDescent="0.35">
      <c r="U188" s="194"/>
      <c r="V188" s="194"/>
      <c r="W188" s="194"/>
    </row>
    <row r="189" spans="21:23" ht="14.5" x14ac:dyDescent="0.35">
      <c r="U189" s="194"/>
      <c r="V189" s="194"/>
      <c r="W189" s="194"/>
    </row>
    <row r="190" spans="21:23" ht="14.5" x14ac:dyDescent="0.35">
      <c r="U190" s="194"/>
      <c r="V190" s="194"/>
      <c r="W190" s="194"/>
    </row>
    <row r="191" spans="21:23" ht="14.5" x14ac:dyDescent="0.35">
      <c r="U191" s="194"/>
      <c r="V191" s="194"/>
      <c r="W191" s="194"/>
    </row>
    <row r="192" spans="21:23" ht="14.5" x14ac:dyDescent="0.35">
      <c r="U192" s="194"/>
      <c r="V192" s="194"/>
      <c r="W192" s="194"/>
    </row>
    <row r="193" spans="21:23" ht="14.5" x14ac:dyDescent="0.35">
      <c r="U193" s="194"/>
      <c r="V193" s="194"/>
      <c r="W193" s="194"/>
    </row>
    <row r="194" spans="21:23" ht="14.5" x14ac:dyDescent="0.35">
      <c r="U194" s="194"/>
      <c r="V194" s="194"/>
      <c r="W194" s="194"/>
    </row>
    <row r="195" spans="21:23" ht="14.5" x14ac:dyDescent="0.35">
      <c r="U195" s="194"/>
      <c r="V195" s="194"/>
      <c r="W195" s="194"/>
    </row>
    <row r="196" spans="21:23" ht="14.5" x14ac:dyDescent="0.35">
      <c r="U196" s="194"/>
      <c r="V196" s="194"/>
      <c r="W196" s="194"/>
    </row>
    <row r="197" spans="21:23" ht="14.5" x14ac:dyDescent="0.35">
      <c r="U197" s="194"/>
      <c r="V197" s="194"/>
      <c r="W197" s="194"/>
    </row>
    <row r="198" spans="21:23" ht="14.5" x14ac:dyDescent="0.35">
      <c r="U198" s="194"/>
      <c r="V198" s="194"/>
      <c r="W198" s="194"/>
    </row>
    <row r="199" spans="21:23" ht="14.5" x14ac:dyDescent="0.35">
      <c r="U199" s="194"/>
      <c r="V199" s="194"/>
      <c r="W199" s="194"/>
    </row>
    <row r="200" spans="21:23" ht="14.5" x14ac:dyDescent="0.35">
      <c r="U200" s="194"/>
      <c r="V200" s="194"/>
      <c r="W200" s="194"/>
    </row>
    <row r="201" spans="21:23" ht="14.5" x14ac:dyDescent="0.35">
      <c r="U201" s="194"/>
      <c r="V201" s="194"/>
      <c r="W201" s="194"/>
    </row>
    <row r="202" spans="21:23" ht="14.5" x14ac:dyDescent="0.35">
      <c r="U202" s="194"/>
      <c r="V202" s="194"/>
      <c r="W202" s="194"/>
    </row>
    <row r="203" spans="21:23" ht="14.5" x14ac:dyDescent="0.35">
      <c r="U203" s="194"/>
      <c r="V203" s="194"/>
      <c r="W203" s="194"/>
    </row>
    <row r="204" spans="21:23" ht="14.5" x14ac:dyDescent="0.35">
      <c r="U204" s="194"/>
      <c r="V204" s="194"/>
      <c r="W204" s="194"/>
    </row>
    <row r="205" spans="21:23" ht="14.5" x14ac:dyDescent="0.35">
      <c r="U205" s="194"/>
      <c r="V205" s="194"/>
      <c r="W205" s="194"/>
    </row>
    <row r="206" spans="21:23" ht="14.5" x14ac:dyDescent="0.35">
      <c r="U206" s="194"/>
      <c r="V206" s="194"/>
      <c r="W206" s="194"/>
    </row>
    <row r="207" spans="21:23" ht="14.5" x14ac:dyDescent="0.35">
      <c r="U207" s="194"/>
      <c r="V207" s="194"/>
      <c r="W207" s="194"/>
    </row>
    <row r="208" spans="21:23" ht="14.5" x14ac:dyDescent="0.35">
      <c r="U208" s="194"/>
      <c r="V208" s="194"/>
      <c r="W208" s="194"/>
    </row>
    <row r="209" spans="21:23" ht="14.5" x14ac:dyDescent="0.35">
      <c r="U209" s="194"/>
      <c r="V209" s="194"/>
      <c r="W209" s="194"/>
    </row>
    <row r="210" spans="21:23" ht="14.5" x14ac:dyDescent="0.35">
      <c r="U210" s="194"/>
      <c r="V210" s="194"/>
      <c r="W210" s="194"/>
    </row>
    <row r="211" spans="21:23" ht="14.5" x14ac:dyDescent="0.35">
      <c r="U211" s="194"/>
      <c r="V211" s="194"/>
      <c r="W211" s="194"/>
    </row>
    <row r="212" spans="21:23" ht="14.5" x14ac:dyDescent="0.35">
      <c r="U212" s="194"/>
      <c r="V212" s="194"/>
      <c r="W212" s="194"/>
    </row>
    <row r="213" spans="21:23" ht="14.5" x14ac:dyDescent="0.35">
      <c r="U213" s="194"/>
      <c r="V213" s="194"/>
      <c r="W213" s="194"/>
    </row>
    <row r="214" spans="21:23" ht="14.5" x14ac:dyDescent="0.35">
      <c r="U214" s="194"/>
      <c r="V214" s="194"/>
      <c r="W214" s="194"/>
    </row>
    <row r="215" spans="21:23" ht="14.5" x14ac:dyDescent="0.35">
      <c r="U215" s="194"/>
      <c r="V215" s="194"/>
      <c r="W215" s="194"/>
    </row>
    <row r="216" spans="21:23" ht="14.5" x14ac:dyDescent="0.35">
      <c r="U216" s="194"/>
      <c r="V216" s="194"/>
      <c r="W216" s="194"/>
    </row>
    <row r="217" spans="21:23" ht="14.5" x14ac:dyDescent="0.35">
      <c r="U217" s="194"/>
      <c r="V217" s="194"/>
      <c r="W217" s="194"/>
    </row>
    <row r="218" spans="21:23" ht="14.5" x14ac:dyDescent="0.35">
      <c r="U218" s="194"/>
      <c r="V218" s="194"/>
      <c r="W218" s="194"/>
    </row>
    <row r="219" spans="21:23" ht="14.5" x14ac:dyDescent="0.35">
      <c r="U219" s="194"/>
      <c r="V219" s="194"/>
      <c r="W219" s="194"/>
    </row>
    <row r="220" spans="21:23" ht="14.5" x14ac:dyDescent="0.35">
      <c r="U220" s="194"/>
      <c r="V220" s="194"/>
      <c r="W220" s="194"/>
    </row>
    <row r="221" spans="21:23" ht="14.5" x14ac:dyDescent="0.35">
      <c r="U221" s="194"/>
      <c r="V221" s="194"/>
      <c r="W221" s="194"/>
    </row>
    <row r="222" spans="21:23" ht="14.5" x14ac:dyDescent="0.35">
      <c r="U222" s="194"/>
      <c r="V222" s="194"/>
      <c r="W222" s="194"/>
    </row>
    <row r="223" spans="21:23" ht="14.5" x14ac:dyDescent="0.35">
      <c r="U223" s="194"/>
      <c r="V223" s="194"/>
      <c r="W223" s="194"/>
    </row>
    <row r="224" spans="21:23" ht="14.5" x14ac:dyDescent="0.35">
      <c r="U224" s="194"/>
      <c r="V224" s="194"/>
      <c r="W224" s="194"/>
    </row>
    <row r="225" spans="21:23" ht="14.5" x14ac:dyDescent="0.35">
      <c r="U225" s="194"/>
      <c r="V225" s="194"/>
      <c r="W225" s="194"/>
    </row>
    <row r="226" spans="21:23" ht="14.5" x14ac:dyDescent="0.35">
      <c r="U226" s="194"/>
      <c r="V226" s="194"/>
      <c r="W226" s="194"/>
    </row>
    <row r="227" spans="21:23" ht="14.5" x14ac:dyDescent="0.35">
      <c r="U227" s="194"/>
      <c r="V227" s="194"/>
      <c r="W227" s="194"/>
    </row>
    <row r="228" spans="21:23" ht="14.5" x14ac:dyDescent="0.35">
      <c r="U228" s="194"/>
      <c r="V228" s="194"/>
      <c r="W228" s="194"/>
    </row>
    <row r="229" spans="21:23" ht="14.5" x14ac:dyDescent="0.35">
      <c r="U229" s="194"/>
      <c r="V229" s="194"/>
      <c r="W229" s="194"/>
    </row>
    <row r="230" spans="21:23" ht="14.5" x14ac:dyDescent="0.35">
      <c r="U230" s="194"/>
      <c r="V230" s="194"/>
      <c r="W230" s="194"/>
    </row>
    <row r="231" spans="21:23" ht="14.5" x14ac:dyDescent="0.35">
      <c r="U231" s="194"/>
      <c r="V231" s="194"/>
      <c r="W231" s="194"/>
    </row>
    <row r="232" spans="21:23" ht="14.5" x14ac:dyDescent="0.35">
      <c r="U232" s="194"/>
      <c r="V232" s="194"/>
      <c r="W232" s="194"/>
    </row>
    <row r="233" spans="21:23" ht="14.5" x14ac:dyDescent="0.35">
      <c r="U233" s="194"/>
      <c r="V233" s="194"/>
      <c r="W233" s="194"/>
    </row>
    <row r="234" spans="21:23" ht="14.5" x14ac:dyDescent="0.35">
      <c r="U234" s="194"/>
      <c r="V234" s="194"/>
      <c r="W234" s="194"/>
    </row>
    <row r="235" spans="21:23" ht="14.5" x14ac:dyDescent="0.35">
      <c r="U235" s="194"/>
      <c r="V235" s="194"/>
      <c r="W235" s="194"/>
    </row>
    <row r="236" spans="21:23" ht="14.5" x14ac:dyDescent="0.35">
      <c r="U236" s="194"/>
      <c r="V236" s="194"/>
      <c r="W236" s="194"/>
    </row>
    <row r="237" spans="21:23" ht="14.5" x14ac:dyDescent="0.35">
      <c r="U237" s="194"/>
      <c r="V237" s="194"/>
      <c r="W237" s="194"/>
    </row>
    <row r="238" spans="21:23" ht="14.5" x14ac:dyDescent="0.35">
      <c r="U238" s="194"/>
      <c r="V238" s="194"/>
      <c r="W238" s="194"/>
    </row>
    <row r="239" spans="21:23" ht="14.5" x14ac:dyDescent="0.35">
      <c r="U239" s="194"/>
      <c r="V239" s="194"/>
      <c r="W239" s="194"/>
    </row>
    <row r="240" spans="21:23" ht="14.5" x14ac:dyDescent="0.35">
      <c r="U240" s="194"/>
      <c r="V240" s="194"/>
      <c r="W240" s="194"/>
    </row>
    <row r="241" spans="21:23" ht="14.5" x14ac:dyDescent="0.35">
      <c r="U241" s="194"/>
      <c r="V241" s="194"/>
      <c r="W241" s="194"/>
    </row>
    <row r="242" spans="21:23" ht="14.5" x14ac:dyDescent="0.35">
      <c r="U242" s="194"/>
      <c r="V242" s="194"/>
      <c r="W242" s="194"/>
    </row>
    <row r="243" spans="21:23" ht="14.5" x14ac:dyDescent="0.35">
      <c r="U243" s="194"/>
      <c r="V243" s="194"/>
      <c r="W243" s="194"/>
    </row>
    <row r="244" spans="21:23" ht="14.5" x14ac:dyDescent="0.35">
      <c r="U244" s="194"/>
      <c r="V244" s="194"/>
      <c r="W244" s="194"/>
    </row>
    <row r="245" spans="21:23" ht="14.5" x14ac:dyDescent="0.35">
      <c r="U245" s="194"/>
      <c r="V245" s="194"/>
      <c r="W245" s="194"/>
    </row>
    <row r="246" spans="21:23" ht="14.5" x14ac:dyDescent="0.35">
      <c r="U246" s="194"/>
      <c r="V246" s="194"/>
      <c r="W246" s="194"/>
    </row>
    <row r="247" spans="21:23" ht="14.5" x14ac:dyDescent="0.35">
      <c r="U247" s="194"/>
      <c r="V247" s="194"/>
      <c r="W247" s="194"/>
    </row>
    <row r="248" spans="21:23" ht="14.4" customHeight="1" x14ac:dyDescent="0.35">
      <c r="U248" s="194"/>
      <c r="V248" s="194"/>
      <c r="W248" s="194"/>
    </row>
    <row r="249" spans="21:23" ht="14.4" customHeight="1" x14ac:dyDescent="0.35">
      <c r="U249" s="194"/>
      <c r="V249" s="194"/>
      <c r="W249" s="194"/>
    </row>
    <row r="250" spans="21:23" ht="14.4" customHeight="1" x14ac:dyDescent="0.35">
      <c r="U250" s="194"/>
      <c r="V250" s="194"/>
      <c r="W250" s="194"/>
    </row>
    <row r="251" spans="21:23" ht="14.4" customHeight="1" x14ac:dyDescent="0.35">
      <c r="U251" s="194"/>
      <c r="V251" s="194"/>
      <c r="W251" s="194"/>
    </row>
    <row r="252" spans="21:23" ht="14.5" x14ac:dyDescent="0.35">
      <c r="U252" s="194"/>
      <c r="V252" s="194"/>
      <c r="W252" s="194"/>
    </row>
    <row r="253" spans="21:23" ht="14.5" x14ac:dyDescent="0.35">
      <c r="U253" s="194"/>
      <c r="V253" s="194"/>
      <c r="W253" s="194"/>
    </row>
    <row r="254" spans="21:23" ht="14.5" x14ac:dyDescent="0.35">
      <c r="U254" s="194"/>
      <c r="V254" s="194"/>
      <c r="W254" s="194"/>
    </row>
    <row r="255" spans="21:23" ht="14.5" x14ac:dyDescent="0.35">
      <c r="U255" s="194"/>
      <c r="V255" s="194"/>
      <c r="W255" s="194"/>
    </row>
    <row r="256" spans="21:23" ht="14.5" x14ac:dyDescent="0.35">
      <c r="U256" s="194"/>
      <c r="V256" s="194"/>
      <c r="W256" s="194"/>
    </row>
    <row r="257" spans="21:23" ht="14.5" x14ac:dyDescent="0.35">
      <c r="U257" s="194"/>
      <c r="V257" s="194"/>
      <c r="W257" s="194"/>
    </row>
    <row r="258" spans="21:23" ht="14.5" x14ac:dyDescent="0.35">
      <c r="U258" s="194"/>
      <c r="V258" s="194"/>
      <c r="W258" s="194"/>
    </row>
    <row r="259" spans="21:23" ht="14.5" x14ac:dyDescent="0.35">
      <c r="U259" s="194"/>
      <c r="V259" s="194"/>
      <c r="W259" s="194"/>
    </row>
    <row r="260" spans="21:23" ht="14.5" x14ac:dyDescent="0.35">
      <c r="U260" s="194"/>
      <c r="V260" s="194"/>
      <c r="W260" s="194"/>
    </row>
    <row r="261" spans="21:23" ht="14.5" x14ac:dyDescent="0.35">
      <c r="U261" s="194"/>
      <c r="V261" s="194"/>
      <c r="W261" s="194"/>
    </row>
    <row r="262" spans="21:23" ht="14.5" x14ac:dyDescent="0.35">
      <c r="U262" s="194"/>
      <c r="V262" s="194"/>
      <c r="W262" s="194"/>
    </row>
    <row r="263" spans="21:23" ht="14.5" x14ac:dyDescent="0.35">
      <c r="U263" s="194"/>
      <c r="V263" s="194"/>
      <c r="W263" s="194"/>
    </row>
    <row r="264" spans="21:23" ht="14.5" x14ac:dyDescent="0.35">
      <c r="U264" s="194"/>
      <c r="V264" s="194"/>
      <c r="W264" s="194"/>
    </row>
    <row r="265" spans="21:23" ht="14.5" x14ac:dyDescent="0.35">
      <c r="U265" s="194"/>
      <c r="V265" s="194"/>
      <c r="W265" s="194"/>
    </row>
    <row r="266" spans="21:23" ht="14.5" x14ac:dyDescent="0.35">
      <c r="U266" s="194"/>
      <c r="V266" s="194"/>
      <c r="W266" s="194"/>
    </row>
    <row r="267" spans="21:23" ht="14.5" x14ac:dyDescent="0.35">
      <c r="U267" s="194"/>
      <c r="V267" s="194"/>
      <c r="W267" s="194"/>
    </row>
    <row r="268" spans="21:23" ht="14.5" x14ac:dyDescent="0.35">
      <c r="U268" s="194"/>
      <c r="V268" s="194"/>
      <c r="W268" s="194"/>
    </row>
    <row r="269" spans="21:23" ht="14.5" x14ac:dyDescent="0.35">
      <c r="U269" s="194"/>
      <c r="V269" s="194"/>
      <c r="W269" s="194"/>
    </row>
    <row r="270" spans="21:23" ht="14.5" x14ac:dyDescent="0.35">
      <c r="U270" s="194"/>
      <c r="V270" s="194"/>
      <c r="W270" s="194"/>
    </row>
    <row r="271" spans="21:23" ht="14.5" x14ac:dyDescent="0.35">
      <c r="U271" s="194"/>
      <c r="V271" s="194"/>
      <c r="W271" s="194"/>
    </row>
    <row r="272" spans="21:23" ht="14.5" x14ac:dyDescent="0.35">
      <c r="U272" s="194"/>
      <c r="V272" s="194"/>
      <c r="W272" s="194"/>
    </row>
    <row r="273" spans="21:23" ht="14.5" x14ac:dyDescent="0.35">
      <c r="U273" s="194"/>
      <c r="V273" s="194"/>
      <c r="W273" s="194"/>
    </row>
    <row r="274" spans="21:23" ht="14.5" x14ac:dyDescent="0.35">
      <c r="U274" s="194"/>
      <c r="V274" s="194"/>
      <c r="W274" s="194"/>
    </row>
    <row r="275" spans="21:23" ht="14.5" x14ac:dyDescent="0.35">
      <c r="U275" s="194"/>
      <c r="V275" s="194"/>
      <c r="W275" s="194"/>
    </row>
    <row r="276" spans="21:23" ht="14.5" x14ac:dyDescent="0.35">
      <c r="U276" s="194"/>
      <c r="V276" s="194"/>
      <c r="W276" s="194"/>
    </row>
    <row r="277" spans="21:23" ht="14.5" x14ac:dyDescent="0.35">
      <c r="U277" s="194"/>
      <c r="V277" s="194"/>
      <c r="W277" s="194"/>
    </row>
    <row r="278" spans="21:23" ht="14.5" x14ac:dyDescent="0.35">
      <c r="U278" s="194"/>
      <c r="V278" s="194"/>
      <c r="W278" s="194"/>
    </row>
    <row r="279" spans="21:23" ht="14.5" x14ac:dyDescent="0.35">
      <c r="U279" s="194"/>
      <c r="V279" s="194"/>
      <c r="W279" s="194"/>
    </row>
    <row r="280" spans="21:23" ht="14.5" x14ac:dyDescent="0.35">
      <c r="U280" s="194"/>
      <c r="V280" s="194"/>
      <c r="W280" s="194"/>
    </row>
    <row r="281" spans="21:23" ht="14.5" x14ac:dyDescent="0.35">
      <c r="U281" s="194"/>
      <c r="V281" s="194"/>
      <c r="W281" s="194"/>
    </row>
    <row r="282" spans="21:23" ht="14.5" x14ac:dyDescent="0.35">
      <c r="U282" s="194"/>
      <c r="V282" s="194"/>
      <c r="W282" s="194"/>
    </row>
    <row r="283" spans="21:23" ht="14.5" x14ac:dyDescent="0.35">
      <c r="U283" s="194"/>
      <c r="V283" s="194"/>
      <c r="W283" s="194"/>
    </row>
    <row r="284" spans="21:23" ht="14.5" x14ac:dyDescent="0.35">
      <c r="U284" s="194"/>
      <c r="V284" s="194"/>
      <c r="W284" s="194"/>
    </row>
    <row r="285" spans="21:23" ht="14.5" x14ac:dyDescent="0.35">
      <c r="U285" s="194"/>
      <c r="V285" s="194"/>
      <c r="W285" s="194"/>
    </row>
    <row r="286" spans="21:23" ht="14.5" x14ac:dyDescent="0.35">
      <c r="U286" s="194"/>
      <c r="V286" s="194"/>
      <c r="W286" s="194"/>
    </row>
    <row r="287" spans="21:23" ht="14.5" x14ac:dyDescent="0.35">
      <c r="U287" s="194"/>
      <c r="V287" s="194"/>
      <c r="W287" s="194"/>
    </row>
    <row r="288" spans="21:23" ht="14.5" x14ac:dyDescent="0.35">
      <c r="U288" s="194"/>
      <c r="V288" s="194"/>
      <c r="W288" s="194"/>
    </row>
    <row r="289" spans="21:23" ht="14.5" x14ac:dyDescent="0.35">
      <c r="U289" s="194"/>
      <c r="V289" s="194"/>
      <c r="W289" s="194"/>
    </row>
    <row r="290" spans="21:23" ht="14.5" x14ac:dyDescent="0.35">
      <c r="U290" s="194"/>
      <c r="V290" s="194"/>
      <c r="W290" s="194"/>
    </row>
    <row r="291" spans="21:23" ht="14.5" x14ac:dyDescent="0.35">
      <c r="U291" s="194"/>
      <c r="V291" s="194"/>
      <c r="W291" s="194"/>
    </row>
    <row r="292" spans="21:23" ht="14.5" x14ac:dyDescent="0.35">
      <c r="U292" s="194"/>
      <c r="V292" s="194"/>
      <c r="W292" s="194"/>
    </row>
    <row r="293" spans="21:23" ht="14.5" x14ac:dyDescent="0.35">
      <c r="U293" s="194"/>
      <c r="V293" s="194"/>
      <c r="W293" s="194"/>
    </row>
    <row r="294" spans="21:23" ht="14.5" x14ac:dyDescent="0.35">
      <c r="U294" s="194"/>
      <c r="V294" s="194"/>
      <c r="W294" s="194"/>
    </row>
    <row r="295" spans="21:23" ht="14.5" x14ac:dyDescent="0.35">
      <c r="U295" s="194"/>
      <c r="V295" s="194"/>
      <c r="W295" s="194"/>
    </row>
    <row r="296" spans="21:23" ht="14.5" x14ac:dyDescent="0.35">
      <c r="U296" s="194"/>
      <c r="V296" s="194"/>
      <c r="W296" s="194"/>
    </row>
    <row r="297" spans="21:23" ht="14.5" x14ac:dyDescent="0.35">
      <c r="U297" s="194"/>
      <c r="V297" s="194"/>
      <c r="W297" s="194"/>
    </row>
    <row r="298" spans="21:23" ht="14.4" customHeight="1" x14ac:dyDescent="0.35">
      <c r="U298" s="194"/>
      <c r="V298" s="194"/>
      <c r="W298" s="194"/>
    </row>
    <row r="299" spans="21:23" ht="14.4" customHeight="1" x14ac:dyDescent="0.35">
      <c r="U299" s="194"/>
      <c r="V299" s="194"/>
      <c r="W299" s="194"/>
    </row>
    <row r="300" spans="21:23" ht="14.4" customHeight="1" x14ac:dyDescent="0.35">
      <c r="U300" s="194"/>
      <c r="V300" s="194"/>
      <c r="W300" s="194"/>
    </row>
    <row r="301" spans="21:23" ht="14.4" customHeight="1" x14ac:dyDescent="0.35">
      <c r="U301" s="194"/>
      <c r="V301" s="194"/>
      <c r="W301" s="194"/>
    </row>
    <row r="302" spans="21:23" ht="14.5" x14ac:dyDescent="0.35">
      <c r="U302" s="194"/>
      <c r="V302" s="194"/>
      <c r="W302" s="194"/>
    </row>
    <row r="303" spans="21:23" ht="14.5" x14ac:dyDescent="0.35">
      <c r="U303" s="194"/>
      <c r="V303" s="194"/>
      <c r="W303" s="194"/>
    </row>
    <row r="304" spans="21:23" ht="14.5" x14ac:dyDescent="0.35">
      <c r="U304" s="194"/>
      <c r="V304" s="194"/>
      <c r="W304" s="194"/>
    </row>
    <row r="305" spans="21:23" ht="14.5" x14ac:dyDescent="0.35">
      <c r="U305" s="194"/>
      <c r="V305" s="194"/>
      <c r="W305" s="194"/>
    </row>
    <row r="306" spans="21:23" ht="14.5" x14ac:dyDescent="0.35">
      <c r="U306" s="194"/>
      <c r="V306" s="194"/>
      <c r="W306" s="194"/>
    </row>
    <row r="307" spans="21:23" ht="14.5" x14ac:dyDescent="0.35">
      <c r="U307" s="194"/>
      <c r="V307" s="194"/>
      <c r="W307" s="194"/>
    </row>
    <row r="308" spans="21:23" ht="14.5" x14ac:dyDescent="0.35">
      <c r="U308" s="194"/>
      <c r="V308" s="194"/>
      <c r="W308" s="194"/>
    </row>
    <row r="309" spans="21:23" ht="14.5" x14ac:dyDescent="0.35">
      <c r="U309" s="194"/>
      <c r="V309" s="194"/>
      <c r="W309" s="194"/>
    </row>
    <row r="310" spans="21:23" ht="14.5" x14ac:dyDescent="0.35">
      <c r="U310" s="194"/>
      <c r="V310" s="194"/>
      <c r="W310" s="194"/>
    </row>
    <row r="311" spans="21:23" ht="14.5" x14ac:dyDescent="0.35">
      <c r="U311" s="194"/>
      <c r="V311" s="194"/>
      <c r="W311" s="194"/>
    </row>
    <row r="312" spans="21:23" ht="14.5" x14ac:dyDescent="0.35">
      <c r="U312" s="194"/>
      <c r="V312" s="194"/>
      <c r="W312" s="194"/>
    </row>
    <row r="313" spans="21:23" ht="14.5" x14ac:dyDescent="0.35">
      <c r="U313" s="194"/>
      <c r="V313" s="194"/>
      <c r="W313" s="194"/>
    </row>
    <row r="314" spans="21:23" ht="14.5" x14ac:dyDescent="0.35">
      <c r="U314" s="194"/>
      <c r="V314" s="194"/>
      <c r="W314" s="194"/>
    </row>
    <row r="315" spans="21:23" ht="14.5" x14ac:dyDescent="0.35">
      <c r="U315" s="194"/>
      <c r="V315" s="194"/>
      <c r="W315" s="194"/>
    </row>
    <row r="316" spans="21:23" ht="14.5" x14ac:dyDescent="0.35">
      <c r="U316" s="194"/>
      <c r="V316" s="194"/>
      <c r="W316" s="194"/>
    </row>
    <row r="317" spans="21:23" ht="14.5" x14ac:dyDescent="0.35">
      <c r="U317" s="194"/>
      <c r="V317" s="194"/>
      <c r="W317" s="194"/>
    </row>
    <row r="318" spans="21:23" ht="14.5" x14ac:dyDescent="0.35">
      <c r="U318" s="194"/>
      <c r="V318" s="194"/>
      <c r="W318" s="194"/>
    </row>
    <row r="319" spans="21:23" ht="14.5" x14ac:dyDescent="0.35">
      <c r="U319" s="117">
        <v>0</v>
      </c>
      <c r="V319" s="27">
        <v>0</v>
      </c>
      <c r="W319" s="118">
        <v>0</v>
      </c>
    </row>
    <row r="320" spans="21:23" ht="14.5" x14ac:dyDescent="0.35">
      <c r="U320" s="112" t="s">
        <v>37</v>
      </c>
      <c r="V320" s="12"/>
      <c r="W320" s="113"/>
    </row>
    <row r="321" spans="21:23" ht="15" thickBot="1" x14ac:dyDescent="0.4">
      <c r="U321" s="119"/>
      <c r="V321" s="120"/>
      <c r="W321" s="121"/>
    </row>
    <row r="322" spans="21:23" ht="14.5" hidden="1" x14ac:dyDescent="0.35"/>
    <row r="323" spans="21:23" ht="14.5" hidden="1" x14ac:dyDescent="0.35"/>
    <row r="324" spans="21:23" ht="14.5" hidden="1" x14ac:dyDescent="0.35"/>
    <row r="325" spans="21:23" ht="14.5" hidden="1" x14ac:dyDescent="0.35"/>
    <row r="326" spans="21:23" ht="14.5" hidden="1" x14ac:dyDescent="0.35"/>
    <row r="327" spans="21:23" ht="14.5" hidden="1" x14ac:dyDescent="0.35"/>
    <row r="328" spans="21:23" ht="14.5" hidden="1" x14ac:dyDescent="0.35"/>
    <row r="329" spans="21:23" ht="14.5" hidden="1" x14ac:dyDescent="0.35"/>
    <row r="330" spans="21:23" ht="14.5" hidden="1" x14ac:dyDescent="0.35"/>
    <row r="331" spans="21:23" ht="14.5" hidden="1" x14ac:dyDescent="0.35"/>
    <row r="332" spans="21:23" ht="14.5" hidden="1" x14ac:dyDescent="0.35"/>
    <row r="333" spans="21:23" ht="14.5" hidden="1" x14ac:dyDescent="0.35"/>
    <row r="334" spans="21:23" ht="14.5" hidden="1" x14ac:dyDescent="0.35"/>
    <row r="335" spans="21:23" ht="14.5" hidden="1" x14ac:dyDescent="0.35"/>
    <row r="336" spans="21: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KIGCCdrxPQx3Ibqv97no9s6MJTH70fl0aRmmjF9XO5IiFY7kFre/ML5oz6nAo3UuaIYv0sQEZuaEL4F/EY2Xbg==" saltValue="lOEEWyM6WA9N9fESGRQfrg=="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9"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8" priority="1">
      <formula>$U$3="niet"</formula>
    </cfRule>
  </conditionalFormatting>
  <conditionalFormatting sqref="C8:C43">
    <cfRule type="expression" dxfId="7" priority="17">
      <formula>$U$3="Niet"</formula>
    </cfRule>
    <cfRule type="cellIs" dxfId="6" priority="18" operator="equal">
      <formula>0</formula>
    </cfRule>
    <cfRule type="cellIs" dxfId="5" priority="19" operator="lessThan">
      <formula>$U$6</formula>
    </cfRule>
  </conditionalFormatting>
  <dataValidations count="2">
    <dataValidation type="list" allowBlank="1" showInputMessage="1" showErrorMessage="1" sqref="F7:S7" xr:uid="{70E5CD07-C875-42B5-BE7E-9BABB5097211}">
      <formula1>$AC$7:$AH$7</formula1>
    </dataValidation>
    <dataValidation type="list" allowBlank="1" showInputMessage="1" showErrorMessage="1" sqref="U3:W3" xr:uid="{C7BFE0DB-5807-4606-93BA-14685C367E69}">
      <formula1>"Ja,Niet"</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9DA028-D996-4EDB-8B67-C02C2F027E16}">
          <x14:formula1>
            <xm:f>'Hele Jaar'!$P$10:$P$18</xm:f>
          </x14:formula1>
          <xm:sqref>L50:N50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A456-BAB5-4FBB-A435-3C145700DE48}">
  <sheetPr>
    <tabColor theme="6" tint="0.39997558519241921"/>
  </sheetPr>
  <dimension ref="A1:XFB1716"/>
  <sheetViews>
    <sheetView showGridLines="0" showRowColHeaders="0" zoomScale="70" zoomScaleNormal="70" zoomScaleSheetLayoutView="70" workbookViewId="0">
      <pane xSplit="23" ySplit="32" topLeftCell="X33" activePane="bottomRight" state="frozen"/>
      <selection pane="topRight" activeCell="X1" sqref="X1"/>
      <selection pane="bottomLeft" activeCell="A33" sqref="A33"/>
      <selection pane="bottomRight" activeCell="X33" sqref="X33"/>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175"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ht="14.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84"/>
      <c r="C3" s="298"/>
      <c r="D3" s="299"/>
      <c r="E3" s="300"/>
      <c r="G3" s="301"/>
      <c r="H3" s="302"/>
      <c r="I3" s="303"/>
      <c r="J3" s="302"/>
      <c r="K3" s="303"/>
      <c r="L3" s="302"/>
      <c r="M3" s="303"/>
      <c r="N3" s="302"/>
      <c r="O3" s="303"/>
      <c r="P3" s="302"/>
      <c r="Q3" s="303"/>
      <c r="R3" s="304"/>
      <c r="U3" s="298" t="s">
        <v>24</v>
      </c>
      <c r="V3" s="299"/>
      <c r="W3" s="300"/>
    </row>
    <row r="4" spans="1:35" ht="15" thickBot="1" x14ac:dyDescent="0.4"/>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v>5.5</v>
      </c>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U46" s="194"/>
      <c r="V46" s="194"/>
      <c r="W46" s="194"/>
    </row>
    <row r="47" spans="2:35" ht="14.5" x14ac:dyDescent="0.35">
      <c r="B47" s="270" t="s">
        <v>19</v>
      </c>
      <c r="C47" s="271"/>
      <c r="D47" s="271"/>
      <c r="E47" s="272"/>
      <c r="U47" s="194"/>
      <c r="V47" s="194"/>
      <c r="W47" s="194"/>
    </row>
    <row r="48" spans="2:35" ht="14.5" x14ac:dyDescent="0.35">
      <c r="B48" s="308"/>
      <c r="C48" s="309"/>
      <c r="D48" s="309"/>
      <c r="E48" s="310"/>
      <c r="U48" s="194"/>
      <c r="V48" s="194"/>
      <c r="W48" s="194"/>
    </row>
    <row r="49" spans="2:23" ht="14.5" x14ac:dyDescent="0.35">
      <c r="B49" s="311"/>
      <c r="C49" s="312"/>
      <c r="D49" s="312"/>
      <c r="E49" s="313"/>
      <c r="F49" s="269"/>
      <c r="G49" s="269"/>
      <c r="H49" s="269"/>
      <c r="I49" s="269"/>
      <c r="J49" s="269"/>
      <c r="K49" s="269"/>
      <c r="U49" s="194"/>
      <c r="V49" s="194"/>
      <c r="W49" s="194"/>
    </row>
    <row r="50" spans="2:23" ht="14.5" x14ac:dyDescent="0.35">
      <c r="B50" s="311"/>
      <c r="C50" s="312"/>
      <c r="D50" s="312"/>
      <c r="E50" s="313"/>
      <c r="L50" s="151"/>
      <c r="M50" s="151"/>
      <c r="N50" s="151"/>
      <c r="U50" s="194"/>
      <c r="V50" s="194"/>
      <c r="W50" s="194"/>
    </row>
    <row r="51" spans="2:23" ht="14.5" x14ac:dyDescent="0.35">
      <c r="B51" s="311"/>
      <c r="C51" s="312"/>
      <c r="D51" s="312"/>
      <c r="E51" s="313"/>
      <c r="U51" s="194"/>
      <c r="V51" s="194"/>
      <c r="W51" s="194"/>
    </row>
    <row r="52" spans="2:23" ht="14.5" x14ac:dyDescent="0.35">
      <c r="B52" s="311"/>
      <c r="C52" s="312"/>
      <c r="D52" s="312"/>
      <c r="E52" s="313"/>
      <c r="L52" s="98"/>
      <c r="M52" s="98"/>
      <c r="N52" s="98"/>
      <c r="U52" s="194"/>
      <c r="V52" s="194"/>
      <c r="W52" s="194"/>
    </row>
    <row r="53" spans="2:23" ht="14.5" x14ac:dyDescent="0.35">
      <c r="B53" s="311"/>
      <c r="C53" s="312"/>
      <c r="D53" s="312"/>
      <c r="E53" s="313"/>
      <c r="L53" s="98"/>
      <c r="M53" s="98"/>
      <c r="N53" s="98"/>
      <c r="U53" s="194"/>
      <c r="V53" s="194"/>
      <c r="W53" s="194"/>
    </row>
    <row r="54" spans="2:23" ht="14.5" x14ac:dyDescent="0.35">
      <c r="B54" s="314"/>
      <c r="C54" s="315"/>
      <c r="D54" s="315"/>
      <c r="E54" s="316"/>
      <c r="L54" s="98"/>
      <c r="M54" s="98"/>
      <c r="N54" s="98"/>
      <c r="U54" s="194"/>
      <c r="V54" s="194"/>
      <c r="W54" s="194"/>
    </row>
    <row r="55" spans="2:23" ht="14.5" x14ac:dyDescent="0.35">
      <c r="B55" s="26"/>
      <c r="C55" s="28"/>
      <c r="D55" s="27"/>
      <c r="E55" s="29"/>
      <c r="L55" s="98"/>
      <c r="M55" s="98"/>
      <c r="N55" s="98"/>
      <c r="U55" s="194"/>
      <c r="V55" s="194"/>
      <c r="W55" s="194"/>
    </row>
    <row r="56" spans="2:23" ht="14.5" x14ac:dyDescent="0.35">
      <c r="B56" s="26"/>
      <c r="C56" s="28"/>
      <c r="D56" s="27"/>
      <c r="E56" s="29"/>
      <c r="L56" s="98"/>
      <c r="M56" s="98"/>
      <c r="N56" s="98"/>
      <c r="U56" s="194"/>
      <c r="V56" s="194"/>
      <c r="W56" s="194"/>
    </row>
    <row r="57" spans="2:23" ht="14.5" x14ac:dyDescent="0.35">
      <c r="B57" s="26"/>
      <c r="C57" s="28"/>
      <c r="D57" s="27"/>
      <c r="E57" s="29"/>
      <c r="L57" s="98"/>
      <c r="M57" s="98"/>
      <c r="N57" s="98"/>
      <c r="U57" s="194"/>
      <c r="V57" s="194"/>
      <c r="W57" s="194"/>
    </row>
    <row r="58" spans="2:23" ht="14.5" x14ac:dyDescent="0.35">
      <c r="B58" s="26"/>
      <c r="C58" s="28"/>
      <c r="D58" s="27"/>
      <c r="E58" s="29"/>
      <c r="L58" s="98"/>
      <c r="M58" s="98"/>
      <c r="N58" s="98"/>
      <c r="U58" s="194"/>
      <c r="V58" s="194"/>
      <c r="W58" s="194"/>
    </row>
    <row r="59" spans="2:23" ht="14.5" x14ac:dyDescent="0.35">
      <c r="B59" s="26"/>
      <c r="C59" s="28"/>
      <c r="D59" s="27"/>
      <c r="E59" s="29"/>
      <c r="L59" s="98"/>
      <c r="M59" s="98"/>
      <c r="N59" s="98"/>
      <c r="U59" s="194"/>
      <c r="V59" s="194"/>
      <c r="W59" s="194"/>
    </row>
    <row r="60" spans="2:23" ht="14.5" x14ac:dyDescent="0.35">
      <c r="B60" s="26"/>
      <c r="C60" s="28"/>
      <c r="D60" s="27"/>
      <c r="E60" s="29"/>
      <c r="L60" s="98"/>
      <c r="M60" s="98"/>
      <c r="N60" s="98"/>
      <c r="U60" s="194"/>
      <c r="V60" s="194"/>
      <c r="W60" s="194"/>
    </row>
    <row r="61" spans="2:23" ht="14.4" customHeight="1" x14ac:dyDescent="0.35">
      <c r="B61" s="26"/>
      <c r="C61" s="28"/>
      <c r="D61" s="27"/>
      <c r="E61" s="29"/>
      <c r="L61" s="98"/>
      <c r="M61" s="98"/>
      <c r="N61" s="98"/>
      <c r="U61" s="194"/>
      <c r="V61" s="194"/>
      <c r="W61" s="194"/>
    </row>
    <row r="62" spans="2:23" ht="14.4" customHeight="1" x14ac:dyDescent="0.35">
      <c r="B62" s="26"/>
      <c r="C62" s="28"/>
      <c r="D62" s="27"/>
      <c r="E62" s="29"/>
      <c r="L62" s="98"/>
      <c r="M62" s="98"/>
      <c r="N62" s="98"/>
      <c r="U62" s="194"/>
      <c r="V62" s="194"/>
      <c r="W62" s="194"/>
    </row>
    <row r="63" spans="2:23" ht="14.4" customHeight="1" x14ac:dyDescent="0.35">
      <c r="B63" s="26"/>
      <c r="C63" s="28"/>
      <c r="D63" s="27"/>
      <c r="E63" s="29"/>
      <c r="L63" s="98"/>
      <c r="M63" s="98"/>
      <c r="N63" s="98"/>
      <c r="U63" s="194"/>
      <c r="V63" s="194"/>
      <c r="W63" s="194"/>
    </row>
    <row r="64" spans="2:23" ht="14.4" customHeight="1" x14ac:dyDescent="0.35">
      <c r="B64" s="26"/>
      <c r="C64" s="28"/>
      <c r="D64" s="27"/>
      <c r="E64" s="29"/>
      <c r="L64" s="98"/>
      <c r="M64" s="98"/>
      <c r="N64" s="98"/>
      <c r="U64" s="194"/>
      <c r="V64" s="194"/>
      <c r="W64" s="194"/>
    </row>
    <row r="65" spans="2:23" ht="14.5" x14ac:dyDescent="0.35">
      <c r="B65" s="26"/>
      <c r="C65" s="28"/>
      <c r="D65" s="27"/>
      <c r="E65" s="29"/>
      <c r="L65" s="98"/>
      <c r="M65" s="98"/>
      <c r="N65" s="98"/>
      <c r="U65" s="194"/>
      <c r="V65" s="194"/>
      <c r="W65" s="194"/>
    </row>
    <row r="66" spans="2:23" ht="14.5" x14ac:dyDescent="0.35">
      <c r="B66" s="26"/>
      <c r="C66" s="28"/>
      <c r="D66" s="27"/>
      <c r="E66" s="29"/>
      <c r="L66" s="98"/>
      <c r="M66" s="98"/>
      <c r="N66" s="98"/>
      <c r="U66" s="194"/>
      <c r="V66" s="194"/>
      <c r="W66" s="194"/>
    </row>
    <row r="67" spans="2:23" ht="14.5" x14ac:dyDescent="0.35">
      <c r="B67" s="26"/>
      <c r="C67" s="28"/>
      <c r="D67" s="27"/>
      <c r="E67" s="29"/>
      <c r="L67" s="98"/>
      <c r="M67" s="98"/>
      <c r="N67" s="98"/>
      <c r="U67" s="194"/>
      <c r="V67" s="194"/>
      <c r="W67" s="194"/>
    </row>
    <row r="68" spans="2:23" ht="14.5" x14ac:dyDescent="0.35">
      <c r="B68" s="26"/>
      <c r="C68" s="28"/>
      <c r="D68" s="27"/>
      <c r="E68" s="29"/>
      <c r="L68" s="98"/>
      <c r="M68" s="98"/>
      <c r="N68" s="98"/>
      <c r="U68" s="194"/>
      <c r="V68" s="194"/>
      <c r="W68" s="194"/>
    </row>
    <row r="69" spans="2:23" ht="14.5" x14ac:dyDescent="0.35">
      <c r="B69" s="26"/>
      <c r="C69" s="28"/>
      <c r="D69" s="27"/>
      <c r="E69" s="29"/>
      <c r="L69" s="98"/>
      <c r="M69" s="98"/>
      <c r="N69" s="98"/>
      <c r="U69" s="194"/>
      <c r="V69" s="194"/>
      <c r="W69" s="194"/>
    </row>
    <row r="70" spans="2:23" ht="14.5" x14ac:dyDescent="0.35">
      <c r="B70" s="26"/>
      <c r="C70" s="28"/>
      <c r="D70" s="27"/>
      <c r="E70" s="29"/>
      <c r="L70" s="98"/>
      <c r="M70" s="98"/>
      <c r="N70" s="98"/>
      <c r="U70" s="194"/>
      <c r="V70" s="194"/>
      <c r="W70" s="194"/>
    </row>
    <row r="71" spans="2:23" ht="14.5" x14ac:dyDescent="0.35">
      <c r="B71" s="26"/>
      <c r="C71" s="28"/>
      <c r="D71" s="27"/>
      <c r="E71" s="29"/>
      <c r="L71" s="98"/>
      <c r="M71" s="98"/>
      <c r="N71" s="98"/>
      <c r="U71" s="194"/>
      <c r="V71" s="194"/>
      <c r="W71" s="194"/>
    </row>
    <row r="72" spans="2:23" ht="14.5" x14ac:dyDescent="0.35">
      <c r="B72" s="26"/>
      <c r="C72" s="28"/>
      <c r="D72" s="27"/>
      <c r="E72" s="29"/>
      <c r="L72" s="98"/>
      <c r="M72" s="98"/>
      <c r="N72" s="98"/>
      <c r="U72" s="194"/>
      <c r="V72" s="194"/>
      <c r="W72" s="194"/>
    </row>
    <row r="73" spans="2:23" ht="14.5" x14ac:dyDescent="0.35">
      <c r="B73" s="26"/>
      <c r="C73" s="28"/>
      <c r="D73" s="27"/>
      <c r="E73" s="29"/>
      <c r="L73" s="98"/>
      <c r="M73" s="98"/>
      <c r="N73" s="98"/>
      <c r="U73" s="194"/>
      <c r="V73" s="194"/>
      <c r="W73" s="194"/>
    </row>
    <row r="74" spans="2:23" ht="14.5" x14ac:dyDescent="0.35">
      <c r="B74" s="26"/>
      <c r="C74" s="28"/>
      <c r="D74" s="27"/>
      <c r="E74" s="29"/>
      <c r="L74" s="98"/>
      <c r="M74" s="98"/>
      <c r="N74" s="98"/>
      <c r="U74" s="194"/>
      <c r="V74" s="194"/>
      <c r="W74" s="194"/>
    </row>
    <row r="75" spans="2:23" ht="14.5" x14ac:dyDescent="0.35">
      <c r="B75" s="26"/>
      <c r="C75" s="28"/>
      <c r="D75" s="27"/>
      <c r="E75" s="29"/>
      <c r="L75" s="98"/>
      <c r="M75" s="98"/>
      <c r="N75" s="98"/>
      <c r="U75" s="194"/>
      <c r="V75" s="194"/>
      <c r="W75" s="194"/>
    </row>
    <row r="76" spans="2:23" ht="14.5" x14ac:dyDescent="0.35">
      <c r="B76" s="26"/>
      <c r="C76" s="28"/>
      <c r="D76" s="27"/>
      <c r="E76" s="29"/>
      <c r="L76" s="98"/>
      <c r="M76" s="98"/>
      <c r="N76" s="98"/>
      <c r="U76" s="194"/>
      <c r="V76" s="194"/>
      <c r="W76" s="194"/>
    </row>
    <row r="77" spans="2:23" ht="14.5" x14ac:dyDescent="0.35">
      <c r="B77" s="26"/>
      <c r="C77" s="28"/>
      <c r="D77" s="27"/>
      <c r="E77" s="29"/>
      <c r="L77" s="98"/>
      <c r="M77" s="98"/>
      <c r="N77" s="98"/>
      <c r="U77" s="194"/>
      <c r="V77" s="194"/>
      <c r="W77" s="194"/>
    </row>
    <row r="78" spans="2:23" ht="14.5" x14ac:dyDescent="0.35">
      <c r="B78" s="26"/>
      <c r="C78" s="28"/>
      <c r="D78" s="27"/>
      <c r="E78" s="29"/>
      <c r="L78" s="98"/>
      <c r="M78" s="98"/>
      <c r="N78" s="98"/>
      <c r="U78" s="194"/>
      <c r="V78" s="194"/>
      <c r="W78" s="194"/>
    </row>
    <row r="79" spans="2:23" ht="14.5" x14ac:dyDescent="0.35">
      <c r="B79" s="26"/>
      <c r="C79" s="28"/>
      <c r="D79" s="27"/>
      <c r="E79" s="29"/>
      <c r="L79" s="98"/>
      <c r="M79" s="98"/>
      <c r="N79" s="98"/>
      <c r="U79" s="194"/>
      <c r="V79" s="194"/>
      <c r="W79" s="194"/>
    </row>
    <row r="80" spans="2:23" ht="14.5" x14ac:dyDescent="0.35">
      <c r="B80" s="26"/>
      <c r="C80" s="28"/>
      <c r="D80" s="27"/>
      <c r="E80" s="29"/>
      <c r="L80" s="98"/>
      <c r="M80" s="98"/>
      <c r="N80" s="98"/>
      <c r="U80" s="194"/>
      <c r="V80" s="194"/>
      <c r="W80" s="194"/>
    </row>
    <row r="81" spans="2:23" ht="14.5" x14ac:dyDescent="0.35">
      <c r="B81" s="26"/>
      <c r="C81" s="28"/>
      <c r="D81" s="27"/>
      <c r="E81" s="29"/>
      <c r="L81" s="98"/>
      <c r="M81" s="98"/>
      <c r="N81" s="98"/>
      <c r="U81" s="194"/>
      <c r="V81" s="194"/>
      <c r="W81" s="194"/>
    </row>
    <row r="82" spans="2:23" ht="14.5" x14ac:dyDescent="0.35">
      <c r="B82" s="26"/>
      <c r="C82" s="28"/>
      <c r="D82" s="27"/>
      <c r="E82" s="29"/>
      <c r="L82" s="98"/>
      <c r="M82" s="98"/>
      <c r="N82" s="98"/>
      <c r="U82" s="194"/>
      <c r="V82" s="194"/>
      <c r="W82" s="194"/>
    </row>
    <row r="83" spans="2:23" ht="14.5" x14ac:dyDescent="0.35">
      <c r="B83" s="26"/>
      <c r="C83" s="28"/>
      <c r="D83" s="27"/>
      <c r="E83" s="29"/>
      <c r="L83" s="98"/>
      <c r="M83" s="98"/>
      <c r="N83" s="98"/>
      <c r="U83" s="194"/>
      <c r="V83" s="194"/>
      <c r="W83" s="194"/>
    </row>
    <row r="84" spans="2:23" ht="14.5" x14ac:dyDescent="0.35">
      <c r="B84" s="26"/>
      <c r="C84" s="28"/>
      <c r="D84" s="27"/>
      <c r="E84" s="29"/>
      <c r="L84" s="98"/>
      <c r="M84" s="98"/>
      <c r="N84" s="98"/>
      <c r="U84" s="194"/>
      <c r="V84" s="194"/>
      <c r="W84" s="194"/>
    </row>
    <row r="85" spans="2:23" ht="14.5" x14ac:dyDescent="0.35">
      <c r="B85" s="26"/>
      <c r="C85" s="28"/>
      <c r="D85" s="27"/>
      <c r="E85" s="29"/>
      <c r="L85" s="98"/>
      <c r="M85" s="98"/>
      <c r="N85" s="98"/>
      <c r="U85" s="194"/>
      <c r="V85" s="194"/>
      <c r="W85" s="194"/>
    </row>
    <row r="86" spans="2:23" ht="14.5" x14ac:dyDescent="0.35">
      <c r="B86" s="30"/>
      <c r="C86" s="31"/>
      <c r="D86" s="31"/>
      <c r="E86" s="32"/>
      <c r="L86" s="99"/>
      <c r="M86" s="99"/>
      <c r="N86" s="99"/>
      <c r="U86" s="194"/>
      <c r="V86" s="194"/>
      <c r="W86" s="194"/>
    </row>
    <row r="87" spans="2:23" ht="14.5" x14ac:dyDescent="0.35">
      <c r="B87" s="30"/>
      <c r="C87" s="33"/>
      <c r="D87" s="34"/>
      <c r="E87" s="32"/>
      <c r="L87" s="100"/>
      <c r="M87" s="100"/>
      <c r="N87" s="100"/>
      <c r="U87" s="194"/>
      <c r="V87" s="194"/>
      <c r="W87" s="194"/>
    </row>
    <row r="88" spans="2:23" ht="14.5" x14ac:dyDescent="0.35">
      <c r="U88" s="194"/>
      <c r="V88" s="194"/>
      <c r="W88" s="194"/>
    </row>
    <row r="89" spans="2:23" ht="14.5" x14ac:dyDescent="0.35">
      <c r="U89" s="194"/>
      <c r="V89" s="194"/>
      <c r="W89" s="194"/>
    </row>
    <row r="90" spans="2:23" ht="14.5" x14ac:dyDescent="0.35">
      <c r="U90" s="194"/>
      <c r="V90" s="194"/>
      <c r="W90" s="194"/>
    </row>
    <row r="91" spans="2:23" ht="14.5" x14ac:dyDescent="0.35">
      <c r="U91" s="194"/>
      <c r="V91" s="194"/>
      <c r="W91" s="194"/>
    </row>
    <row r="92" spans="2:23" ht="14.5" x14ac:dyDescent="0.35">
      <c r="U92" s="194"/>
      <c r="V92" s="194"/>
      <c r="W92" s="194"/>
    </row>
    <row r="93" spans="2:23" ht="14.5" x14ac:dyDescent="0.35">
      <c r="U93" s="194"/>
      <c r="V93" s="194"/>
      <c r="W93" s="194"/>
    </row>
    <row r="94" spans="2:23" ht="14.5" x14ac:dyDescent="0.35">
      <c r="U94" s="194"/>
      <c r="V94" s="194"/>
      <c r="W94" s="194"/>
    </row>
    <row r="95" spans="2:23" ht="14.5" x14ac:dyDescent="0.35">
      <c r="U95" s="194"/>
      <c r="V95" s="194"/>
      <c r="W95" s="194"/>
    </row>
    <row r="96" spans="2:23" ht="14.5" x14ac:dyDescent="0.35">
      <c r="U96" s="194"/>
      <c r="V96" s="194"/>
      <c r="W96" s="194"/>
    </row>
    <row r="97" spans="21:23" ht="14.5" x14ac:dyDescent="0.35">
      <c r="U97" s="194"/>
      <c r="V97" s="194"/>
      <c r="W97" s="194"/>
    </row>
    <row r="98" spans="21:23" ht="14.5" x14ac:dyDescent="0.35">
      <c r="U98" s="194"/>
      <c r="V98" s="194"/>
      <c r="W98" s="194"/>
    </row>
    <row r="99" spans="21:23" ht="14.5" x14ac:dyDescent="0.35">
      <c r="U99" s="194"/>
      <c r="V99" s="194"/>
      <c r="W99" s="194"/>
    </row>
    <row r="100" spans="21:23" ht="14.5" x14ac:dyDescent="0.35">
      <c r="U100" s="194"/>
      <c r="V100" s="194"/>
      <c r="W100" s="194"/>
    </row>
    <row r="101" spans="21:23" ht="14.5" x14ac:dyDescent="0.35">
      <c r="U101" s="194"/>
      <c r="V101" s="194"/>
      <c r="W101" s="194"/>
    </row>
    <row r="102" spans="21:23" ht="14.5" x14ac:dyDescent="0.35">
      <c r="U102" s="194"/>
      <c r="V102" s="194"/>
      <c r="W102" s="194"/>
    </row>
    <row r="103" spans="21:23" ht="14.5" x14ac:dyDescent="0.35">
      <c r="U103" s="194"/>
      <c r="V103" s="194"/>
      <c r="W103" s="194"/>
    </row>
    <row r="104" spans="21:23" ht="14.5" x14ac:dyDescent="0.35">
      <c r="U104" s="194"/>
      <c r="V104" s="194"/>
      <c r="W104" s="194"/>
    </row>
    <row r="105" spans="21:23" ht="14.5" x14ac:dyDescent="0.35">
      <c r="U105" s="194"/>
      <c r="V105" s="194"/>
      <c r="W105" s="194"/>
    </row>
    <row r="106" spans="21:23" ht="14.5" x14ac:dyDescent="0.35">
      <c r="U106" s="194"/>
      <c r="V106" s="194"/>
      <c r="W106" s="194"/>
    </row>
    <row r="107" spans="21:23" ht="14.4" customHeight="1" x14ac:dyDescent="0.35">
      <c r="U107" s="194"/>
      <c r="V107" s="194"/>
      <c r="W107" s="194"/>
    </row>
    <row r="108" spans="21:23" ht="14.4" customHeight="1" x14ac:dyDescent="0.35">
      <c r="U108" s="194"/>
      <c r="V108" s="194"/>
      <c r="W108" s="194"/>
    </row>
    <row r="109" spans="21:23" ht="14.5" x14ac:dyDescent="0.35">
      <c r="U109" s="194"/>
      <c r="V109" s="194"/>
      <c r="W109" s="194"/>
    </row>
    <row r="110" spans="21:23" ht="14.5" x14ac:dyDescent="0.35">
      <c r="U110" s="194"/>
      <c r="V110" s="194"/>
      <c r="W110" s="194"/>
    </row>
    <row r="111" spans="21:23" ht="14.4" customHeight="1" x14ac:dyDescent="0.35">
      <c r="U111" s="194"/>
      <c r="V111" s="194"/>
      <c r="W111" s="194"/>
    </row>
    <row r="112" spans="21:23" ht="14.4" customHeight="1" x14ac:dyDescent="0.35">
      <c r="U112" s="194"/>
      <c r="V112" s="194"/>
      <c r="W112" s="194"/>
    </row>
    <row r="113" spans="21:23" ht="14.4" customHeight="1" x14ac:dyDescent="0.35">
      <c r="U113" s="194"/>
      <c r="V113" s="194"/>
      <c r="W113" s="194"/>
    </row>
    <row r="114" spans="21:23" ht="14.4" customHeight="1" x14ac:dyDescent="0.35">
      <c r="U114" s="194"/>
      <c r="V114" s="194"/>
      <c r="W114" s="194"/>
    </row>
    <row r="115" spans="21:23" ht="14.5" x14ac:dyDescent="0.35">
      <c r="U115" s="194"/>
      <c r="V115" s="194"/>
      <c r="W115" s="194"/>
    </row>
    <row r="116" spans="21:23" ht="14.5" x14ac:dyDescent="0.35">
      <c r="U116" s="194"/>
      <c r="V116" s="194"/>
      <c r="W116" s="194"/>
    </row>
    <row r="117" spans="21:23" ht="14.5" x14ac:dyDescent="0.35">
      <c r="U117" s="194"/>
      <c r="V117" s="194"/>
      <c r="W117" s="194"/>
    </row>
    <row r="118" spans="21:23" ht="14.5" x14ac:dyDescent="0.35">
      <c r="U118" s="194"/>
      <c r="V118" s="194"/>
      <c r="W118" s="194"/>
    </row>
    <row r="119" spans="21:23" ht="14.5" x14ac:dyDescent="0.35">
      <c r="U119" s="194"/>
      <c r="V119" s="194"/>
      <c r="W119" s="194"/>
    </row>
    <row r="120" spans="21:23" ht="14.5" x14ac:dyDescent="0.35">
      <c r="U120" s="194"/>
      <c r="V120" s="194"/>
      <c r="W120" s="194"/>
    </row>
    <row r="121" spans="21:23" ht="14.5" x14ac:dyDescent="0.35">
      <c r="U121" s="194"/>
      <c r="V121" s="194"/>
      <c r="W121" s="194"/>
    </row>
    <row r="122" spans="21:23" ht="14.5" x14ac:dyDescent="0.35">
      <c r="U122" s="194"/>
      <c r="V122" s="194"/>
      <c r="W122" s="194"/>
    </row>
    <row r="123" spans="21:23" ht="14.5" x14ac:dyDescent="0.35">
      <c r="U123" s="194"/>
      <c r="V123" s="194"/>
      <c r="W123" s="194"/>
    </row>
    <row r="124" spans="21:23" ht="14.5" x14ac:dyDescent="0.35">
      <c r="U124" s="194"/>
      <c r="V124" s="194"/>
      <c r="W124" s="194"/>
    </row>
    <row r="125" spans="21:23" ht="14.5" x14ac:dyDescent="0.35">
      <c r="U125" s="194"/>
      <c r="V125" s="194"/>
      <c r="W125" s="194"/>
    </row>
    <row r="126" spans="21:23" ht="14.5" x14ac:dyDescent="0.35">
      <c r="U126" s="194"/>
      <c r="V126" s="194"/>
      <c r="W126" s="194"/>
    </row>
    <row r="127" spans="21:23" ht="14.5" x14ac:dyDescent="0.35">
      <c r="U127" s="194"/>
      <c r="V127" s="194"/>
      <c r="W127" s="194"/>
    </row>
    <row r="128" spans="21:23" ht="14.5" x14ac:dyDescent="0.35">
      <c r="U128" s="194"/>
      <c r="V128" s="194"/>
      <c r="W128" s="194"/>
    </row>
    <row r="129" spans="21:23" ht="14.5" x14ac:dyDescent="0.35">
      <c r="U129" s="194"/>
      <c r="V129" s="194"/>
      <c r="W129" s="194"/>
    </row>
    <row r="130" spans="21:23" ht="14.5" x14ac:dyDescent="0.35">
      <c r="U130" s="194"/>
      <c r="V130" s="194"/>
      <c r="W130" s="194"/>
    </row>
    <row r="131" spans="21:23" ht="14.5" x14ac:dyDescent="0.35">
      <c r="U131" s="194"/>
      <c r="V131" s="194"/>
      <c r="W131" s="194"/>
    </row>
    <row r="132" spans="21:23" ht="14.5" x14ac:dyDescent="0.35">
      <c r="U132" s="194"/>
      <c r="V132" s="194"/>
      <c r="W132" s="194"/>
    </row>
    <row r="133" spans="21:23" ht="14.5" x14ac:dyDescent="0.35">
      <c r="U133" s="194"/>
      <c r="V133" s="194"/>
      <c r="W133" s="194"/>
    </row>
    <row r="134" spans="21:23" ht="14.5" x14ac:dyDescent="0.35">
      <c r="U134" s="194"/>
      <c r="V134" s="194"/>
      <c r="W134" s="194"/>
    </row>
    <row r="135" spans="21:23" ht="14.5" x14ac:dyDescent="0.35">
      <c r="U135" s="194"/>
      <c r="V135" s="194"/>
      <c r="W135" s="194"/>
    </row>
    <row r="136" spans="21:23" ht="14.5" x14ac:dyDescent="0.35">
      <c r="U136" s="194"/>
      <c r="V136" s="194"/>
      <c r="W136" s="194"/>
    </row>
    <row r="137" spans="21:23" ht="14.5" x14ac:dyDescent="0.35">
      <c r="U137" s="194"/>
      <c r="V137" s="194"/>
      <c r="W137" s="194"/>
    </row>
    <row r="138" spans="21:23" ht="14.5" x14ac:dyDescent="0.35">
      <c r="U138" s="194"/>
      <c r="V138" s="194"/>
      <c r="W138" s="194"/>
    </row>
    <row r="139" spans="21:23" ht="14.5" x14ac:dyDescent="0.35">
      <c r="U139" s="194"/>
      <c r="V139" s="194"/>
      <c r="W139" s="194"/>
    </row>
    <row r="140" spans="21:23" ht="14.5" x14ac:dyDescent="0.35">
      <c r="U140" s="194"/>
      <c r="V140" s="194"/>
      <c r="W140" s="194"/>
    </row>
    <row r="141" spans="21:23" ht="14.5" x14ac:dyDescent="0.35">
      <c r="U141" s="194"/>
      <c r="V141" s="194"/>
      <c r="W141" s="194"/>
    </row>
    <row r="142" spans="21:23" ht="14.5" x14ac:dyDescent="0.35">
      <c r="U142" s="194"/>
      <c r="V142" s="194"/>
      <c r="W142" s="194"/>
    </row>
    <row r="143" spans="21:23" ht="14.5" x14ac:dyDescent="0.35">
      <c r="U143" s="194"/>
      <c r="V143" s="194"/>
      <c r="W143" s="194"/>
    </row>
    <row r="144" spans="21:23" ht="14.5" x14ac:dyDescent="0.35">
      <c r="U144" s="194"/>
      <c r="V144" s="194"/>
      <c r="W144" s="194"/>
    </row>
    <row r="145" spans="21:23" ht="14.5" x14ac:dyDescent="0.35">
      <c r="U145" s="194"/>
      <c r="V145" s="194"/>
      <c r="W145" s="194"/>
    </row>
    <row r="146" spans="21:23" ht="14.5" x14ac:dyDescent="0.35">
      <c r="U146" s="194"/>
      <c r="V146" s="194"/>
      <c r="W146" s="194"/>
    </row>
    <row r="147" spans="21:23" ht="14.5" x14ac:dyDescent="0.35">
      <c r="U147" s="194"/>
      <c r="V147" s="194"/>
      <c r="W147" s="194"/>
    </row>
    <row r="148" spans="21:23" ht="14.5" x14ac:dyDescent="0.35">
      <c r="U148" s="194"/>
      <c r="V148" s="194"/>
      <c r="W148" s="194"/>
    </row>
    <row r="149" spans="21:23" ht="14.5" x14ac:dyDescent="0.35">
      <c r="U149" s="194"/>
      <c r="V149" s="194"/>
      <c r="W149" s="194"/>
    </row>
    <row r="150" spans="21:23" ht="14.5" x14ac:dyDescent="0.35">
      <c r="U150" s="194"/>
      <c r="V150" s="194"/>
      <c r="W150" s="194"/>
    </row>
    <row r="151" spans="21:23" ht="14.5" x14ac:dyDescent="0.35">
      <c r="U151" s="194"/>
      <c r="V151" s="194"/>
      <c r="W151" s="194"/>
    </row>
    <row r="152" spans="21:23" ht="14.5" x14ac:dyDescent="0.35">
      <c r="U152" s="194"/>
      <c r="V152" s="194"/>
      <c r="W152" s="194"/>
    </row>
    <row r="153" spans="21:23" ht="14.5" x14ac:dyDescent="0.35">
      <c r="U153" s="194"/>
      <c r="V153" s="194"/>
      <c r="W153" s="194"/>
    </row>
    <row r="154" spans="21:23" ht="14.5" x14ac:dyDescent="0.35">
      <c r="U154" s="194"/>
      <c r="V154" s="194"/>
      <c r="W154" s="194"/>
    </row>
    <row r="155" spans="21:23" ht="14.5" x14ac:dyDescent="0.35">
      <c r="U155" s="194"/>
      <c r="V155" s="194"/>
      <c r="W155" s="194"/>
    </row>
    <row r="156" spans="21:23" ht="14.5" x14ac:dyDescent="0.35">
      <c r="U156" s="194"/>
      <c r="V156" s="194"/>
      <c r="W156" s="194"/>
    </row>
    <row r="157" spans="21:23" ht="14.4" customHeight="1" x14ac:dyDescent="0.35">
      <c r="U157" s="194"/>
      <c r="V157" s="194"/>
      <c r="W157" s="194"/>
    </row>
    <row r="158" spans="21:23" ht="14.4" customHeight="1" x14ac:dyDescent="0.35">
      <c r="U158" s="194"/>
      <c r="V158" s="194"/>
      <c r="W158" s="194"/>
    </row>
    <row r="159" spans="21:23" ht="14.5" x14ac:dyDescent="0.35">
      <c r="U159" s="194"/>
      <c r="V159" s="194"/>
      <c r="W159" s="194"/>
    </row>
    <row r="160" spans="21:23" ht="14.5" x14ac:dyDescent="0.35">
      <c r="U160" s="194"/>
      <c r="V160" s="194"/>
      <c r="W160" s="194"/>
    </row>
    <row r="161" spans="21:23" ht="14.4" customHeight="1" x14ac:dyDescent="0.35">
      <c r="U161" s="194"/>
      <c r="V161" s="194"/>
      <c r="W161" s="194"/>
    </row>
    <row r="162" spans="21:23" ht="14.4" customHeight="1" x14ac:dyDescent="0.35">
      <c r="U162" s="194"/>
      <c r="V162" s="194"/>
      <c r="W162" s="194"/>
    </row>
    <row r="163" spans="21:23" ht="14.5" x14ac:dyDescent="0.35">
      <c r="U163" s="194"/>
      <c r="V163" s="194"/>
      <c r="W163" s="194"/>
    </row>
    <row r="164" spans="21:23" ht="14.5" x14ac:dyDescent="0.35">
      <c r="U164" s="194"/>
      <c r="V164" s="194"/>
      <c r="W164" s="194"/>
    </row>
    <row r="165" spans="21:23" ht="14.5" x14ac:dyDescent="0.35">
      <c r="U165" s="194"/>
      <c r="V165" s="194"/>
      <c r="W165" s="194"/>
    </row>
    <row r="166" spans="21:23" ht="14.5" x14ac:dyDescent="0.35">
      <c r="U166" s="194"/>
      <c r="V166" s="194"/>
      <c r="W166" s="194"/>
    </row>
    <row r="167" spans="21:23" ht="14.5" x14ac:dyDescent="0.35">
      <c r="U167" s="194"/>
      <c r="V167" s="194"/>
      <c r="W167" s="194"/>
    </row>
    <row r="168" spans="21:23" ht="14.5" x14ac:dyDescent="0.35">
      <c r="U168" s="194"/>
      <c r="V168" s="194"/>
      <c r="W168" s="194"/>
    </row>
    <row r="169" spans="21:23" ht="14.5" x14ac:dyDescent="0.35">
      <c r="U169" s="194"/>
      <c r="V169" s="194"/>
      <c r="W169" s="194"/>
    </row>
    <row r="170" spans="21:23" ht="14.5" x14ac:dyDescent="0.35">
      <c r="U170" s="194"/>
      <c r="V170" s="194"/>
      <c r="W170" s="194"/>
    </row>
    <row r="171" spans="21:23" ht="14.5" x14ac:dyDescent="0.35">
      <c r="U171" s="194"/>
      <c r="V171" s="194"/>
      <c r="W171" s="194"/>
    </row>
    <row r="172" spans="21:23" ht="14.5" x14ac:dyDescent="0.35">
      <c r="U172" s="194"/>
      <c r="V172" s="194"/>
      <c r="W172" s="194"/>
    </row>
    <row r="173" spans="21:23" ht="14.5" x14ac:dyDescent="0.35">
      <c r="U173" s="194"/>
      <c r="V173" s="194"/>
      <c r="W173" s="194"/>
    </row>
    <row r="174" spans="21:23" ht="14.5" x14ac:dyDescent="0.35">
      <c r="U174" s="194"/>
      <c r="V174" s="194"/>
      <c r="W174" s="194"/>
    </row>
    <row r="175" spans="21:23" ht="14.5" x14ac:dyDescent="0.35">
      <c r="U175" s="194"/>
      <c r="V175" s="194"/>
      <c r="W175" s="194"/>
    </row>
    <row r="176" spans="21:23" ht="14.5" x14ac:dyDescent="0.35">
      <c r="U176" s="194"/>
      <c r="V176" s="194"/>
      <c r="W176" s="194"/>
    </row>
    <row r="177" spans="21:23" ht="14.5" x14ac:dyDescent="0.35">
      <c r="U177" s="194"/>
      <c r="V177" s="194"/>
      <c r="W177" s="194"/>
    </row>
    <row r="178" spans="21:23" ht="14.5" x14ac:dyDescent="0.35">
      <c r="U178" s="194"/>
      <c r="V178" s="194"/>
      <c r="W178" s="194"/>
    </row>
    <row r="179" spans="21:23" ht="14.5" x14ac:dyDescent="0.35">
      <c r="U179" s="194"/>
      <c r="V179" s="194"/>
      <c r="W179" s="194"/>
    </row>
    <row r="180" spans="21:23" ht="14.5" x14ac:dyDescent="0.35">
      <c r="U180" s="194"/>
      <c r="V180" s="194"/>
      <c r="W180" s="194"/>
    </row>
    <row r="181" spans="21:23" ht="14.5" x14ac:dyDescent="0.35">
      <c r="U181" s="194"/>
      <c r="V181" s="194"/>
      <c r="W181" s="194"/>
    </row>
    <row r="182" spans="21:23" ht="14.5" x14ac:dyDescent="0.35">
      <c r="U182" s="194"/>
      <c r="V182" s="194"/>
      <c r="W182" s="194"/>
    </row>
    <row r="183" spans="21:23" ht="14.5" x14ac:dyDescent="0.35">
      <c r="U183" s="194"/>
      <c r="V183" s="194"/>
      <c r="W183" s="194"/>
    </row>
    <row r="184" spans="21:23" ht="14.5" x14ac:dyDescent="0.35">
      <c r="U184" s="194"/>
      <c r="V184" s="194"/>
      <c r="W184" s="194"/>
    </row>
    <row r="185" spans="21:23" ht="14.5" x14ac:dyDescent="0.35">
      <c r="U185" s="194"/>
      <c r="V185" s="194"/>
      <c r="W185" s="194"/>
    </row>
    <row r="186" spans="21:23" ht="14.5" x14ac:dyDescent="0.35">
      <c r="U186" s="194"/>
      <c r="V186" s="194"/>
      <c r="W186" s="194"/>
    </row>
    <row r="187" spans="21:23" ht="14.5" x14ac:dyDescent="0.35">
      <c r="U187" s="194"/>
      <c r="V187" s="194"/>
      <c r="W187" s="194"/>
    </row>
    <row r="188" spans="21:23" ht="14.5" x14ac:dyDescent="0.35">
      <c r="U188" s="194"/>
      <c r="V188" s="194"/>
      <c r="W188" s="194"/>
    </row>
    <row r="189" spans="21:23" ht="14.5" x14ac:dyDescent="0.35">
      <c r="U189" s="194"/>
      <c r="V189" s="194"/>
      <c r="W189" s="194"/>
    </row>
    <row r="190" spans="21:23" ht="14.5" x14ac:dyDescent="0.35">
      <c r="U190" s="194"/>
      <c r="V190" s="194"/>
      <c r="W190" s="194"/>
    </row>
    <row r="191" spans="21:23" ht="14.5" x14ac:dyDescent="0.35">
      <c r="U191" s="194"/>
      <c r="V191" s="194"/>
      <c r="W191" s="194"/>
    </row>
    <row r="192" spans="21:23" ht="14.5" x14ac:dyDescent="0.35">
      <c r="U192" s="194"/>
      <c r="V192" s="194"/>
      <c r="W192" s="194"/>
    </row>
    <row r="193" spans="21:23" ht="14.5" x14ac:dyDescent="0.35">
      <c r="U193" s="194"/>
      <c r="V193" s="194"/>
      <c r="W193" s="194"/>
    </row>
    <row r="194" spans="21:23" ht="14.5" x14ac:dyDescent="0.35">
      <c r="U194" s="194"/>
      <c r="V194" s="194"/>
      <c r="W194" s="194"/>
    </row>
    <row r="195" spans="21:23" ht="14.5" x14ac:dyDescent="0.35">
      <c r="U195" s="194"/>
      <c r="V195" s="194"/>
      <c r="W195" s="194"/>
    </row>
    <row r="196" spans="21:23" ht="14.5" x14ac:dyDescent="0.35">
      <c r="U196" s="194"/>
      <c r="V196" s="194"/>
      <c r="W196" s="194"/>
    </row>
    <row r="197" spans="21:23" ht="14.5" x14ac:dyDescent="0.35">
      <c r="U197" s="194"/>
      <c r="V197" s="194"/>
      <c r="W197" s="194"/>
    </row>
    <row r="198" spans="21:23" ht="14.5" x14ac:dyDescent="0.35">
      <c r="U198" s="194"/>
      <c r="V198" s="194"/>
      <c r="W198" s="194"/>
    </row>
    <row r="199" spans="21:23" ht="14.5" x14ac:dyDescent="0.35">
      <c r="U199" s="194"/>
      <c r="V199" s="194"/>
      <c r="W199" s="194"/>
    </row>
    <row r="200" spans="21:23" ht="14.5" x14ac:dyDescent="0.35">
      <c r="U200" s="194"/>
      <c r="V200" s="194"/>
      <c r="W200" s="194"/>
    </row>
    <row r="201" spans="21:23" ht="14.5" x14ac:dyDescent="0.35">
      <c r="U201" s="194"/>
      <c r="V201" s="194"/>
      <c r="W201" s="194"/>
    </row>
    <row r="202" spans="21:23" ht="14.5" x14ac:dyDescent="0.35">
      <c r="U202" s="194"/>
      <c r="V202" s="194"/>
      <c r="W202" s="194"/>
    </row>
    <row r="203" spans="21:23" ht="14.5" x14ac:dyDescent="0.35">
      <c r="U203" s="194"/>
      <c r="V203" s="194"/>
      <c r="W203" s="194"/>
    </row>
    <row r="204" spans="21:23" ht="14.5" x14ac:dyDescent="0.35">
      <c r="U204" s="194"/>
      <c r="V204" s="194"/>
      <c r="W204" s="194"/>
    </row>
    <row r="205" spans="21:23" ht="14.5" x14ac:dyDescent="0.35">
      <c r="U205" s="194"/>
      <c r="V205" s="194"/>
      <c r="W205" s="194"/>
    </row>
    <row r="206" spans="21:23" ht="14.5" x14ac:dyDescent="0.35">
      <c r="U206" s="194"/>
      <c r="V206" s="194"/>
      <c r="W206" s="194"/>
    </row>
    <row r="207" spans="21:23" ht="14.5" x14ac:dyDescent="0.35">
      <c r="U207" s="194"/>
      <c r="V207" s="194"/>
      <c r="W207" s="194"/>
    </row>
    <row r="208" spans="21:23" ht="14.5" x14ac:dyDescent="0.35">
      <c r="U208" s="194"/>
      <c r="V208" s="194"/>
      <c r="W208" s="194"/>
    </row>
    <row r="209" spans="21:23" ht="14.5" x14ac:dyDescent="0.35">
      <c r="U209" s="194"/>
      <c r="V209" s="194"/>
      <c r="W209" s="194"/>
    </row>
    <row r="210" spans="21:23" ht="14.5" x14ac:dyDescent="0.35">
      <c r="U210" s="194"/>
      <c r="V210" s="194"/>
      <c r="W210" s="194"/>
    </row>
    <row r="211" spans="21:23" ht="14.5" x14ac:dyDescent="0.35">
      <c r="U211" s="194"/>
      <c r="V211" s="194"/>
      <c r="W211" s="194"/>
    </row>
    <row r="212" spans="21:23" ht="14.5" x14ac:dyDescent="0.35">
      <c r="U212" s="194"/>
      <c r="V212" s="194"/>
      <c r="W212" s="194"/>
    </row>
    <row r="213" spans="21:23" ht="14.5" x14ac:dyDescent="0.35">
      <c r="U213" s="194"/>
      <c r="V213" s="194"/>
      <c r="W213" s="194"/>
    </row>
    <row r="214" spans="21:23" ht="14.5" x14ac:dyDescent="0.35">
      <c r="U214" s="194"/>
      <c r="V214" s="194"/>
      <c r="W214" s="194"/>
    </row>
    <row r="215" spans="21:23" ht="14.5" x14ac:dyDescent="0.35">
      <c r="U215" s="194"/>
      <c r="V215" s="194"/>
      <c r="W215" s="194"/>
    </row>
    <row r="216" spans="21:23" ht="14.5" x14ac:dyDescent="0.35">
      <c r="U216" s="194"/>
      <c r="V216" s="194"/>
      <c r="W216" s="194"/>
    </row>
    <row r="217" spans="21:23" ht="14.5" x14ac:dyDescent="0.35">
      <c r="U217" s="194"/>
      <c r="V217" s="194"/>
      <c r="W217" s="194"/>
    </row>
    <row r="218" spans="21:23" ht="14.5" x14ac:dyDescent="0.35">
      <c r="U218" s="194"/>
      <c r="V218" s="194"/>
      <c r="W218" s="194"/>
    </row>
    <row r="219" spans="21:23" ht="14.5" x14ac:dyDescent="0.35">
      <c r="U219" s="194"/>
      <c r="V219" s="194"/>
      <c r="W219" s="194"/>
    </row>
    <row r="220" spans="21:23" ht="14.5" x14ac:dyDescent="0.35">
      <c r="U220" s="194"/>
      <c r="V220" s="194"/>
      <c r="W220" s="194"/>
    </row>
    <row r="221" spans="21:23" ht="14.5" x14ac:dyDescent="0.35">
      <c r="U221" s="194"/>
      <c r="V221" s="194"/>
      <c r="W221" s="194"/>
    </row>
    <row r="222" spans="21:23" ht="14.5" x14ac:dyDescent="0.35">
      <c r="U222" s="194"/>
      <c r="V222" s="194"/>
      <c r="W222" s="194"/>
    </row>
    <row r="223" spans="21:23" ht="14.5" x14ac:dyDescent="0.35">
      <c r="U223" s="194"/>
      <c r="V223" s="194"/>
      <c r="W223" s="194"/>
    </row>
    <row r="224" spans="21:23" ht="14.5" x14ac:dyDescent="0.35">
      <c r="U224" s="194"/>
      <c r="V224" s="194"/>
      <c r="W224" s="194"/>
    </row>
    <row r="225" spans="21:23" ht="14.5" x14ac:dyDescent="0.35">
      <c r="U225" s="194"/>
      <c r="V225" s="194"/>
      <c r="W225" s="194"/>
    </row>
    <row r="226" spans="21:23" ht="14.5" x14ac:dyDescent="0.35">
      <c r="U226" s="194"/>
      <c r="V226" s="194"/>
      <c r="W226" s="194"/>
    </row>
    <row r="227" spans="21:23" ht="14.5" x14ac:dyDescent="0.35">
      <c r="U227" s="194"/>
      <c r="V227" s="194"/>
      <c r="W227" s="194"/>
    </row>
    <row r="228" spans="21:23" ht="14.5" x14ac:dyDescent="0.35">
      <c r="U228" s="194"/>
      <c r="V228" s="194"/>
      <c r="W228" s="194"/>
    </row>
    <row r="229" spans="21:23" ht="14.5" x14ac:dyDescent="0.35">
      <c r="U229" s="194"/>
      <c r="V229" s="194"/>
      <c r="W229" s="194"/>
    </row>
    <row r="230" spans="21:23" ht="14.5" x14ac:dyDescent="0.35">
      <c r="U230" s="194"/>
      <c r="V230" s="194"/>
      <c r="W230" s="194"/>
    </row>
    <row r="231" spans="21:23" ht="14.5" x14ac:dyDescent="0.35">
      <c r="U231" s="194"/>
      <c r="V231" s="194"/>
      <c r="W231" s="194"/>
    </row>
    <row r="232" spans="21:23" ht="14.5" x14ac:dyDescent="0.35">
      <c r="U232" s="194"/>
      <c r="V232" s="194"/>
      <c r="W232" s="194"/>
    </row>
    <row r="233" spans="21:23" ht="14.5" x14ac:dyDescent="0.35">
      <c r="U233" s="194"/>
      <c r="V233" s="194"/>
      <c r="W233" s="194"/>
    </row>
    <row r="234" spans="21:23" ht="14.5" x14ac:dyDescent="0.35">
      <c r="U234" s="194"/>
      <c r="V234" s="194"/>
      <c r="W234" s="194"/>
    </row>
    <row r="235" spans="21:23" ht="14.5" x14ac:dyDescent="0.35">
      <c r="U235" s="194"/>
      <c r="V235" s="194"/>
      <c r="W235" s="194"/>
    </row>
    <row r="236" spans="21:23" ht="14.5" x14ac:dyDescent="0.35">
      <c r="U236" s="194"/>
      <c r="V236" s="194"/>
      <c r="W236" s="194"/>
    </row>
    <row r="237" spans="21:23" ht="14.5" x14ac:dyDescent="0.35">
      <c r="U237" s="194"/>
      <c r="V237" s="194"/>
      <c r="W237" s="194"/>
    </row>
    <row r="238" spans="21:23" ht="14.5" x14ac:dyDescent="0.35">
      <c r="U238" s="194"/>
      <c r="V238" s="194"/>
      <c r="W238" s="194"/>
    </row>
    <row r="239" spans="21:23" ht="14.5" x14ac:dyDescent="0.35">
      <c r="U239" s="194"/>
      <c r="V239" s="194"/>
      <c r="W239" s="194"/>
    </row>
    <row r="240" spans="21:23" ht="14.5" x14ac:dyDescent="0.35">
      <c r="U240" s="194"/>
      <c r="V240" s="194"/>
      <c r="W240" s="194"/>
    </row>
    <row r="241" spans="21:23" ht="14.5" x14ac:dyDescent="0.35">
      <c r="U241" s="194"/>
      <c r="V241" s="194"/>
      <c r="W241" s="194"/>
    </row>
    <row r="242" spans="21:23" ht="14.5" x14ac:dyDescent="0.35">
      <c r="U242" s="194"/>
      <c r="V242" s="194"/>
      <c r="W242" s="194"/>
    </row>
    <row r="243" spans="21:23" ht="14.5" x14ac:dyDescent="0.35">
      <c r="U243" s="194"/>
      <c r="V243" s="194"/>
      <c r="W243" s="194"/>
    </row>
    <row r="244" spans="21:23" ht="14.5" x14ac:dyDescent="0.35">
      <c r="U244" s="194"/>
      <c r="V244" s="194"/>
      <c r="W244" s="194"/>
    </row>
    <row r="245" spans="21:23" ht="14.5" x14ac:dyDescent="0.35">
      <c r="U245" s="194"/>
      <c r="V245" s="194"/>
      <c r="W245" s="194"/>
    </row>
    <row r="246" spans="21:23" ht="14.5" x14ac:dyDescent="0.35">
      <c r="U246" s="194"/>
      <c r="V246" s="194"/>
      <c r="W246" s="194"/>
    </row>
    <row r="247" spans="21:23" ht="14.5" x14ac:dyDescent="0.35">
      <c r="U247" s="194"/>
      <c r="V247" s="194"/>
      <c r="W247" s="194"/>
    </row>
    <row r="248" spans="21:23" ht="14.4" customHeight="1" x14ac:dyDescent="0.35">
      <c r="U248" s="194"/>
      <c r="V248" s="194"/>
      <c r="W248" s="194"/>
    </row>
    <row r="249" spans="21:23" ht="14.4" customHeight="1" x14ac:dyDescent="0.35">
      <c r="U249" s="194"/>
      <c r="V249" s="194"/>
      <c r="W249" s="194"/>
    </row>
    <row r="250" spans="21:23" ht="14.4" customHeight="1" x14ac:dyDescent="0.35">
      <c r="U250" s="194"/>
      <c r="V250" s="194"/>
      <c r="W250" s="194"/>
    </row>
    <row r="251" spans="21:23" ht="14.4" customHeight="1" x14ac:dyDescent="0.35">
      <c r="U251" s="194"/>
      <c r="V251" s="194"/>
      <c r="W251" s="194"/>
    </row>
    <row r="252" spans="21:23" ht="14.5" x14ac:dyDescent="0.35">
      <c r="U252" s="194"/>
      <c r="V252" s="194"/>
      <c r="W252" s="194"/>
    </row>
    <row r="253" spans="21:23" ht="14.5" x14ac:dyDescent="0.35">
      <c r="U253" s="194"/>
      <c r="V253" s="194"/>
      <c r="W253" s="194"/>
    </row>
    <row r="254" spans="21:23" ht="14.5" x14ac:dyDescent="0.35">
      <c r="U254" s="194"/>
      <c r="V254" s="194"/>
      <c r="W254" s="194"/>
    </row>
    <row r="255" spans="21:23" ht="14.5" x14ac:dyDescent="0.35">
      <c r="U255" s="194"/>
      <c r="V255" s="194"/>
      <c r="W255" s="194"/>
    </row>
    <row r="256" spans="21:23" ht="14.5" x14ac:dyDescent="0.35">
      <c r="U256" s="194"/>
      <c r="V256" s="194"/>
      <c r="W256" s="194"/>
    </row>
    <row r="257" spans="21:23" ht="14.5" x14ac:dyDescent="0.35">
      <c r="U257" s="194"/>
      <c r="V257" s="194"/>
      <c r="W257" s="194"/>
    </row>
    <row r="258" spans="21:23" ht="14.5" x14ac:dyDescent="0.35">
      <c r="U258" s="194"/>
      <c r="V258" s="194"/>
      <c r="W258" s="194"/>
    </row>
    <row r="259" spans="21:23" ht="14.5" x14ac:dyDescent="0.35">
      <c r="U259" s="194"/>
      <c r="V259" s="194"/>
      <c r="W259" s="194"/>
    </row>
    <row r="260" spans="21:23" ht="14.5" x14ac:dyDescent="0.35">
      <c r="U260" s="194"/>
      <c r="V260" s="194"/>
      <c r="W260" s="194"/>
    </row>
    <row r="261" spans="21:23" ht="14.5" x14ac:dyDescent="0.35">
      <c r="U261" s="194"/>
      <c r="V261" s="194"/>
      <c r="W261" s="194"/>
    </row>
    <row r="262" spans="21:23" ht="14.5" x14ac:dyDescent="0.35">
      <c r="U262" s="194"/>
      <c r="V262" s="194"/>
      <c r="W262" s="194"/>
    </row>
    <row r="263" spans="21:23" ht="14.5" x14ac:dyDescent="0.35">
      <c r="U263" s="194"/>
      <c r="V263" s="194"/>
      <c r="W263" s="194"/>
    </row>
    <row r="264" spans="21:23" ht="14.5" x14ac:dyDescent="0.35">
      <c r="U264" s="194"/>
      <c r="V264" s="194"/>
      <c r="W264" s="194"/>
    </row>
    <row r="265" spans="21:23" ht="14.5" x14ac:dyDescent="0.35">
      <c r="U265" s="194"/>
      <c r="V265" s="194"/>
      <c r="W265" s="194"/>
    </row>
    <row r="266" spans="21:23" ht="14.5" x14ac:dyDescent="0.35">
      <c r="U266" s="194"/>
      <c r="V266" s="194"/>
      <c r="W266" s="194"/>
    </row>
    <row r="267" spans="21:23" ht="14.5" x14ac:dyDescent="0.35">
      <c r="U267" s="194"/>
      <c r="V267" s="194"/>
      <c r="W267" s="194"/>
    </row>
    <row r="268" spans="21:23" ht="14.5" x14ac:dyDescent="0.35">
      <c r="U268" s="194"/>
      <c r="V268" s="194"/>
      <c r="W268" s="194"/>
    </row>
    <row r="269" spans="21:23" ht="14.5" x14ac:dyDescent="0.35">
      <c r="U269" s="194"/>
      <c r="V269" s="194"/>
      <c r="W269" s="194"/>
    </row>
    <row r="270" spans="21:23" ht="14.5" x14ac:dyDescent="0.35">
      <c r="U270" s="194"/>
      <c r="V270" s="194"/>
      <c r="W270" s="194"/>
    </row>
    <row r="271" spans="21:23" ht="14.5" x14ac:dyDescent="0.35">
      <c r="U271" s="194"/>
      <c r="V271" s="194"/>
      <c r="W271" s="194"/>
    </row>
    <row r="272" spans="21:23" ht="14.5" x14ac:dyDescent="0.35">
      <c r="U272" s="194"/>
      <c r="V272" s="194"/>
      <c r="W272" s="194"/>
    </row>
    <row r="273" spans="21:23" ht="14.5" x14ac:dyDescent="0.35">
      <c r="U273" s="194"/>
      <c r="V273" s="194"/>
      <c r="W273" s="194"/>
    </row>
    <row r="274" spans="21:23" ht="14.5" x14ac:dyDescent="0.35">
      <c r="U274" s="194"/>
      <c r="V274" s="194"/>
      <c r="W274" s="194"/>
    </row>
    <row r="275" spans="21:23" ht="14.5" x14ac:dyDescent="0.35">
      <c r="U275" s="194"/>
      <c r="V275" s="194"/>
      <c r="W275" s="194"/>
    </row>
    <row r="276" spans="21:23" ht="14.5" x14ac:dyDescent="0.35">
      <c r="U276" s="194"/>
      <c r="V276" s="194"/>
      <c r="W276" s="194"/>
    </row>
    <row r="277" spans="21:23" ht="14.5" x14ac:dyDescent="0.35">
      <c r="U277" s="194"/>
      <c r="V277" s="194"/>
      <c r="W277" s="194"/>
    </row>
    <row r="278" spans="21:23" ht="14.5" x14ac:dyDescent="0.35">
      <c r="U278" s="194"/>
      <c r="V278" s="194"/>
      <c r="W278" s="194"/>
    </row>
    <row r="279" spans="21:23" ht="14.5" x14ac:dyDescent="0.35">
      <c r="U279" s="194"/>
      <c r="V279" s="194"/>
      <c r="W279" s="194"/>
    </row>
    <row r="280" spans="21:23" ht="14.5" x14ac:dyDescent="0.35">
      <c r="U280" s="194"/>
      <c r="V280" s="194"/>
      <c r="W280" s="194"/>
    </row>
    <row r="281" spans="21:23" ht="14.5" x14ac:dyDescent="0.35">
      <c r="U281" s="194"/>
      <c r="V281" s="194"/>
      <c r="W281" s="194"/>
    </row>
    <row r="282" spans="21:23" ht="14.5" x14ac:dyDescent="0.35">
      <c r="U282" s="194"/>
      <c r="V282" s="194"/>
      <c r="W282" s="194"/>
    </row>
    <row r="283" spans="21:23" ht="14.5" x14ac:dyDescent="0.35">
      <c r="U283" s="194"/>
      <c r="V283" s="194"/>
      <c r="W283" s="194"/>
    </row>
    <row r="284" spans="21:23" ht="14.5" x14ac:dyDescent="0.35">
      <c r="U284" s="194"/>
      <c r="V284" s="194"/>
      <c r="W284" s="194"/>
    </row>
    <row r="285" spans="21:23" ht="14.5" x14ac:dyDescent="0.35">
      <c r="U285" s="194"/>
      <c r="V285" s="194"/>
      <c r="W285" s="194"/>
    </row>
    <row r="286" spans="21:23" ht="14.5" x14ac:dyDescent="0.35">
      <c r="U286" s="194"/>
      <c r="V286" s="194"/>
      <c r="W286" s="194"/>
    </row>
    <row r="287" spans="21:23" ht="14.5" x14ac:dyDescent="0.35">
      <c r="U287" s="194"/>
      <c r="V287" s="194"/>
      <c r="W287" s="194"/>
    </row>
    <row r="288" spans="21:23" ht="14.5" x14ac:dyDescent="0.35">
      <c r="U288" s="194"/>
      <c r="V288" s="194"/>
      <c r="W288" s="194"/>
    </row>
    <row r="289" spans="21:23" ht="14.5" x14ac:dyDescent="0.35">
      <c r="U289" s="194"/>
      <c r="V289" s="194"/>
      <c r="W289" s="194"/>
    </row>
    <row r="290" spans="21:23" ht="14.5" x14ac:dyDescent="0.35">
      <c r="U290" s="194"/>
      <c r="V290" s="194"/>
      <c r="W290" s="194"/>
    </row>
    <row r="291" spans="21:23" ht="14.5" x14ac:dyDescent="0.35">
      <c r="U291" s="194"/>
      <c r="V291" s="194"/>
      <c r="W291" s="194"/>
    </row>
    <row r="292" spans="21:23" ht="14.5" x14ac:dyDescent="0.35">
      <c r="U292" s="194"/>
      <c r="V292" s="194"/>
      <c r="W292" s="194"/>
    </row>
    <row r="293" spans="21:23" ht="14.5" x14ac:dyDescent="0.35">
      <c r="U293" s="194"/>
      <c r="V293" s="194"/>
      <c r="W293" s="194"/>
    </row>
    <row r="294" spans="21:23" ht="14.5" x14ac:dyDescent="0.35">
      <c r="U294" s="194"/>
      <c r="V294" s="194"/>
      <c r="W294" s="194"/>
    </row>
    <row r="295" spans="21:23" ht="14.5" x14ac:dyDescent="0.35">
      <c r="U295" s="194"/>
      <c r="V295" s="194"/>
      <c r="W295" s="194"/>
    </row>
    <row r="296" spans="21:23" ht="14.5" x14ac:dyDescent="0.35">
      <c r="U296" s="194"/>
      <c r="V296" s="194"/>
      <c r="W296" s="194"/>
    </row>
    <row r="297" spans="21:23" ht="14.5" x14ac:dyDescent="0.35">
      <c r="U297" s="194"/>
      <c r="V297" s="194"/>
      <c r="W297" s="194"/>
    </row>
    <row r="298" spans="21:23" ht="14.4" customHeight="1" x14ac:dyDescent="0.35">
      <c r="U298" s="194"/>
      <c r="V298" s="194"/>
      <c r="W298" s="194"/>
    </row>
    <row r="299" spans="21:23" ht="14.4" customHeight="1" x14ac:dyDescent="0.35">
      <c r="U299" s="194"/>
      <c r="V299" s="194"/>
      <c r="W299" s="194"/>
    </row>
    <row r="300" spans="21:23" ht="14.4" customHeight="1" x14ac:dyDescent="0.35">
      <c r="U300" s="194"/>
      <c r="V300" s="194"/>
      <c r="W300" s="194"/>
    </row>
    <row r="301" spans="21:23" ht="14.4" customHeight="1" x14ac:dyDescent="0.35">
      <c r="U301" s="194"/>
      <c r="V301" s="194"/>
      <c r="W301" s="194"/>
    </row>
    <row r="302" spans="21:23" ht="14.5" x14ac:dyDescent="0.35">
      <c r="U302" s="194"/>
      <c r="V302" s="194"/>
      <c r="W302" s="194"/>
    </row>
    <row r="303" spans="21:23" ht="14.5" x14ac:dyDescent="0.35">
      <c r="U303" s="194"/>
      <c r="V303" s="194"/>
      <c r="W303" s="194"/>
    </row>
    <row r="304" spans="21:23" ht="14.5" x14ac:dyDescent="0.35">
      <c r="U304" s="194"/>
      <c r="V304" s="194"/>
      <c r="W304" s="194"/>
    </row>
    <row r="305" spans="21:23" ht="14.5" x14ac:dyDescent="0.35">
      <c r="U305" s="194"/>
      <c r="V305" s="194"/>
      <c r="W305" s="194"/>
    </row>
    <row r="306" spans="21:23" ht="14.5" x14ac:dyDescent="0.35">
      <c r="U306" s="194"/>
      <c r="V306" s="194"/>
      <c r="W306" s="194"/>
    </row>
    <row r="307" spans="21:23" ht="14.5" x14ac:dyDescent="0.35">
      <c r="U307" s="194"/>
      <c r="V307" s="194"/>
      <c r="W307" s="194"/>
    </row>
    <row r="308" spans="21:23" ht="14.5" x14ac:dyDescent="0.35">
      <c r="U308" s="194"/>
      <c r="V308" s="194"/>
      <c r="W308" s="194"/>
    </row>
    <row r="309" spans="21:23" ht="14.5" x14ac:dyDescent="0.35">
      <c r="U309" s="194"/>
      <c r="V309" s="194"/>
      <c r="W309" s="194"/>
    </row>
    <row r="310" spans="21:23" ht="14.5" x14ac:dyDescent="0.35">
      <c r="U310" s="194"/>
      <c r="V310" s="194"/>
      <c r="W310" s="194"/>
    </row>
    <row r="311" spans="21:23" ht="14.5" x14ac:dyDescent="0.35">
      <c r="U311" s="194"/>
      <c r="V311" s="194"/>
      <c r="W311" s="194"/>
    </row>
    <row r="312" spans="21:23" ht="14.5" x14ac:dyDescent="0.35">
      <c r="U312" s="194"/>
      <c r="V312" s="194"/>
      <c r="W312" s="194"/>
    </row>
    <row r="313" spans="21:23" ht="14.5" x14ac:dyDescent="0.35">
      <c r="U313" s="194"/>
      <c r="V313" s="194"/>
      <c r="W313" s="194"/>
    </row>
    <row r="314" spans="21:23" ht="14.5" x14ac:dyDescent="0.35">
      <c r="U314" s="194"/>
      <c r="V314" s="194"/>
      <c r="W314" s="194"/>
    </row>
    <row r="315" spans="21:23" ht="14.5" x14ac:dyDescent="0.35">
      <c r="U315" s="194"/>
      <c r="V315" s="194"/>
      <c r="W315" s="194"/>
    </row>
    <row r="316" spans="21:23" ht="14.5" x14ac:dyDescent="0.35">
      <c r="U316" s="194"/>
      <c r="V316" s="194"/>
      <c r="W316" s="194"/>
    </row>
    <row r="317" spans="21:23" ht="14.5" x14ac:dyDescent="0.35">
      <c r="U317" s="194"/>
      <c r="V317" s="194"/>
      <c r="W317" s="194"/>
    </row>
    <row r="318" spans="21:23" ht="14.5" x14ac:dyDescent="0.35">
      <c r="U318" s="194"/>
      <c r="V318" s="194"/>
      <c r="W318" s="194"/>
    </row>
    <row r="319" spans="21:23" ht="14.5" x14ac:dyDescent="0.35">
      <c r="U319" s="117">
        <v>0</v>
      </c>
      <c r="V319" s="27">
        <v>0</v>
      </c>
      <c r="W319" s="118">
        <v>0</v>
      </c>
    </row>
    <row r="320" spans="21:23" ht="14.5" x14ac:dyDescent="0.35">
      <c r="U320" s="112" t="s">
        <v>37</v>
      </c>
      <c r="V320" s="12"/>
      <c r="W320" s="113"/>
    </row>
    <row r="321" spans="21:23" ht="15" thickBot="1" x14ac:dyDescent="0.4">
      <c r="U321" s="119"/>
      <c r="V321" s="120"/>
      <c r="W321" s="121"/>
    </row>
    <row r="322" spans="21:23" ht="14.5" hidden="1" x14ac:dyDescent="0.35"/>
    <row r="323" spans="21:23" ht="14.5" hidden="1" x14ac:dyDescent="0.35"/>
    <row r="324" spans="21:23" ht="14.5" hidden="1" x14ac:dyDescent="0.35"/>
    <row r="325" spans="21:23" ht="14.5" hidden="1" x14ac:dyDescent="0.35"/>
    <row r="326" spans="21:23" ht="14.5" hidden="1" x14ac:dyDescent="0.35"/>
    <row r="327" spans="21:23" ht="14.5" hidden="1" x14ac:dyDescent="0.35"/>
    <row r="328" spans="21:23" ht="14.5" hidden="1" x14ac:dyDescent="0.35"/>
    <row r="329" spans="21:23" ht="14.5" hidden="1" x14ac:dyDescent="0.35"/>
    <row r="330" spans="21:23" ht="14.5" hidden="1" x14ac:dyDescent="0.35"/>
    <row r="331" spans="21:23" ht="14.5" hidden="1" x14ac:dyDescent="0.35"/>
    <row r="332" spans="21:23" ht="14.5" hidden="1" x14ac:dyDescent="0.35"/>
    <row r="333" spans="21:23" ht="14.5" hidden="1" x14ac:dyDescent="0.35"/>
    <row r="334" spans="21:23" ht="14.5" hidden="1" x14ac:dyDescent="0.35"/>
    <row r="335" spans="21:23" ht="14.5" hidden="1" x14ac:dyDescent="0.35"/>
    <row r="336" spans="21: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ShDcAWSrBsKAvVFciS2bq3T48jdm97wQT2kJhRRXq8m2BPLs6Qra8fCoNO/Fk8nrUfs+WDkNmD4Sw5M565Otiw==" saltValue="pzwwVyRZI8eLXMROf5cN/A=="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4"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3" priority="1">
      <formula>$U$3="niet"</formula>
    </cfRule>
  </conditionalFormatting>
  <conditionalFormatting sqref="C8:C43">
    <cfRule type="expression" dxfId="2" priority="17">
      <formula>$U$3="Niet"</formula>
    </cfRule>
    <cfRule type="cellIs" dxfId="1" priority="18" operator="equal">
      <formula>0</formula>
    </cfRule>
    <cfRule type="cellIs" dxfId="0" priority="19" operator="lessThan">
      <formula>$U$6</formula>
    </cfRule>
  </conditionalFormatting>
  <dataValidations count="2">
    <dataValidation type="list" allowBlank="1" showInputMessage="1" showErrorMessage="1" sqref="U3:W3" xr:uid="{F96B7DAF-5190-4DE3-ACA8-55C4FD0BA347}">
      <formula1>"Ja,Niet"</formula1>
    </dataValidation>
    <dataValidation type="list" allowBlank="1" showInputMessage="1" showErrorMessage="1" sqref="F7:S7" xr:uid="{F934DF64-410B-46D1-BC1D-38EED0AEB26B}">
      <formula1>$AC$7:$AH$7</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9AD168C-0E8F-4022-873A-3EC5466027F0}">
          <x14:formula1>
            <xm:f>'Hele Jaar'!$P$10:$P$18</xm:f>
          </x14:formula1>
          <xm:sqref>L50:N50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6309-49BB-483E-932C-DB6388E038CC}">
  <sheetPr codeName="Blad13">
    <tabColor theme="7" tint="0.39997558519241921"/>
    <pageSetUpPr fitToPage="1"/>
  </sheetPr>
  <dimension ref="A1:XFC42"/>
  <sheetViews>
    <sheetView showGridLines="0" showRowColHeaders="0" zoomScale="90" zoomScaleNormal="90" zoomScaleSheetLayoutView="70" workbookViewId="0">
      <pane xSplit="4" ySplit="3" topLeftCell="E12" activePane="bottomRight" state="frozen"/>
      <selection pane="topRight" activeCell="E1" sqref="E1"/>
      <selection pane="bottomLeft" activeCell="A4" sqref="A4"/>
      <selection pane="bottomRight" activeCell="E3" sqref="E3"/>
    </sheetView>
  </sheetViews>
  <sheetFormatPr defaultRowHeight="14.5" zeroHeight="1" x14ac:dyDescent="0.35"/>
  <cols>
    <col min="1" max="1" width="2.90625" style="1" customWidth="1"/>
    <col min="2" max="2" width="32.453125" style="1" customWidth="1"/>
    <col min="3" max="3" width="8.6328125" style="1"/>
    <col min="4" max="4" width="16.453125" style="1" bestFit="1" customWidth="1"/>
    <col min="5" max="12" width="7.90625" style="27" customWidth="1"/>
    <col min="13" max="14" width="9.36328125" style="1" bestFit="1" customWidth="1"/>
    <col min="15" max="17" width="8.6328125" style="1"/>
    <col min="18" max="16366" width="0" style="1" hidden="1" customWidth="1"/>
    <col min="16367" max="16379" width="8.6328125" style="1" hidden="1" customWidth="1"/>
    <col min="16380" max="16380" width="8.08984375" style="1" hidden="1" customWidth="1"/>
    <col min="16381" max="16383" width="0" style="1" hidden="1" customWidth="1"/>
    <col min="16384" max="16384" width="8.984375E-2" style="1" hidden="1" customWidth="1"/>
  </cols>
  <sheetData>
    <row r="1" spans="1:17" x14ac:dyDescent="0.35"/>
    <row r="2" spans="1:17" x14ac:dyDescent="0.35">
      <c r="B2" s="52" t="s">
        <v>38</v>
      </c>
      <c r="C2" s="53" t="s">
        <v>29</v>
      </c>
      <c r="D2" s="54" t="s">
        <v>39</v>
      </c>
      <c r="E2" s="55">
        <v>1</v>
      </c>
      <c r="F2" s="56">
        <v>2</v>
      </c>
      <c r="G2" s="56">
        <v>3</v>
      </c>
      <c r="H2" s="56">
        <v>4</v>
      </c>
      <c r="I2" s="56">
        <v>5</v>
      </c>
      <c r="J2" s="56">
        <v>6</v>
      </c>
      <c r="K2" s="56">
        <v>7</v>
      </c>
      <c r="L2" s="56">
        <v>8</v>
      </c>
      <c r="M2" s="56">
        <v>9</v>
      </c>
      <c r="N2" s="57">
        <v>10</v>
      </c>
    </row>
    <row r="3" spans="1:17" x14ac:dyDescent="0.35">
      <c r="B3" s="58" t="s">
        <v>40</v>
      </c>
      <c r="C3" s="59"/>
      <c r="D3" s="60"/>
      <c r="E3" s="61">
        <v>1</v>
      </c>
      <c r="F3" s="247" t="s">
        <v>57</v>
      </c>
      <c r="G3" s="247"/>
      <c r="H3" s="247"/>
      <c r="I3" s="247"/>
      <c r="J3" s="248"/>
      <c r="K3" s="247"/>
      <c r="L3" s="247"/>
      <c r="M3" s="247"/>
      <c r="N3" s="247"/>
    </row>
    <row r="4" spans="1:17" x14ac:dyDescent="0.35">
      <c r="A4" s="130">
        <v>1</v>
      </c>
      <c r="B4" s="13">
        <f>Personalisier!D3</f>
        <v>0</v>
      </c>
      <c r="C4" s="63"/>
      <c r="D4" s="183">
        <f>E4</f>
        <v>0</v>
      </c>
      <c r="E4" s="181">
        <f>'(1)'!$C10</f>
        <v>0</v>
      </c>
      <c r="F4" s="181"/>
      <c r="G4" s="181"/>
      <c r="H4" s="181"/>
      <c r="I4" s="181"/>
      <c r="J4" s="181"/>
      <c r="K4" s="181"/>
      <c r="L4" s="181"/>
      <c r="M4" s="181"/>
      <c r="N4" s="181"/>
      <c r="O4" s="125"/>
      <c r="P4" s="125"/>
      <c r="Q4" s="125"/>
    </row>
    <row r="5" spans="1:17" x14ac:dyDescent="0.35">
      <c r="B5" s="13">
        <f>Personalisier!D4</f>
        <v>0</v>
      </c>
      <c r="C5" s="64"/>
      <c r="D5" s="183">
        <f t="shared" ref="D5:D37" si="0">E5</f>
        <v>0</v>
      </c>
      <c r="E5" s="181">
        <f>'(1)'!$C11</f>
        <v>0</v>
      </c>
      <c r="F5" s="181"/>
      <c r="G5" s="181"/>
      <c r="H5" s="181"/>
      <c r="I5" s="181"/>
      <c r="J5" s="181"/>
      <c r="K5" s="181"/>
      <c r="L5" s="181"/>
      <c r="M5" s="181"/>
      <c r="N5" s="181"/>
    </row>
    <row r="6" spans="1:17" x14ac:dyDescent="0.35">
      <c r="B6" s="13">
        <f>Personalisier!D5</f>
        <v>0</v>
      </c>
      <c r="C6" s="64"/>
      <c r="D6" s="183">
        <f t="shared" si="0"/>
        <v>0</v>
      </c>
      <c r="E6" s="181">
        <f>'(1)'!$C12</f>
        <v>0</v>
      </c>
      <c r="F6" s="181"/>
      <c r="G6" s="181"/>
      <c r="H6" s="181"/>
      <c r="I6" s="181"/>
      <c r="J6" s="181"/>
      <c r="K6" s="181"/>
      <c r="L6" s="181"/>
      <c r="M6" s="181"/>
      <c r="N6" s="181"/>
    </row>
    <row r="7" spans="1:17" x14ac:dyDescent="0.35">
      <c r="B7" s="13">
        <f>Personalisier!D6</f>
        <v>0</v>
      </c>
      <c r="C7" s="64"/>
      <c r="D7" s="183">
        <f t="shared" si="0"/>
        <v>0</v>
      </c>
      <c r="E7" s="181">
        <f>'(1)'!$C13</f>
        <v>0</v>
      </c>
      <c r="F7" s="181"/>
      <c r="G7" s="181"/>
      <c r="H7" s="181"/>
      <c r="I7" s="181"/>
      <c r="J7" s="181"/>
      <c r="K7" s="181"/>
      <c r="L7" s="181"/>
      <c r="M7" s="181"/>
      <c r="N7" s="181"/>
    </row>
    <row r="8" spans="1:17" x14ac:dyDescent="0.35">
      <c r="B8" s="13">
        <f>Personalisier!D7</f>
        <v>0</v>
      </c>
      <c r="C8" s="64"/>
      <c r="D8" s="183">
        <f t="shared" si="0"/>
        <v>0</v>
      </c>
      <c r="E8" s="181">
        <f>'(1)'!$C14</f>
        <v>0</v>
      </c>
      <c r="F8" s="181"/>
      <c r="G8" s="181"/>
      <c r="H8" s="181"/>
      <c r="I8" s="181"/>
      <c r="J8" s="181"/>
      <c r="K8" s="181"/>
      <c r="L8" s="181"/>
      <c r="M8" s="181"/>
      <c r="N8" s="181"/>
    </row>
    <row r="9" spans="1:17" x14ac:dyDescent="0.35">
      <c r="B9" s="13">
        <f>Personalisier!D8</f>
        <v>0</v>
      </c>
      <c r="C9" s="64"/>
      <c r="D9" s="183">
        <f t="shared" si="0"/>
        <v>0</v>
      </c>
      <c r="E9" s="181">
        <f>'(1)'!$C15</f>
        <v>0</v>
      </c>
      <c r="F9" s="181"/>
      <c r="G9" s="181"/>
      <c r="H9" s="181"/>
      <c r="I9" s="181"/>
      <c r="J9" s="181"/>
      <c r="K9" s="181"/>
      <c r="L9" s="181"/>
      <c r="M9" s="181"/>
      <c r="N9" s="181"/>
    </row>
    <row r="10" spans="1:17" x14ac:dyDescent="0.35">
      <c r="B10" s="13">
        <f>Personalisier!D9</f>
        <v>0</v>
      </c>
      <c r="C10" s="64"/>
      <c r="D10" s="183">
        <f t="shared" si="0"/>
        <v>0</v>
      </c>
      <c r="E10" s="181">
        <f>'(1)'!$C16</f>
        <v>0</v>
      </c>
      <c r="F10" s="181"/>
      <c r="G10" s="181"/>
      <c r="H10" s="181"/>
      <c r="I10" s="181"/>
      <c r="J10" s="181"/>
      <c r="K10" s="181"/>
      <c r="L10" s="181"/>
      <c r="M10" s="181"/>
      <c r="N10" s="181"/>
    </row>
    <row r="11" spans="1:17" x14ac:dyDescent="0.35">
      <c r="B11" s="13">
        <f>Personalisier!D10</f>
        <v>0</v>
      </c>
      <c r="C11" s="64"/>
      <c r="D11" s="183">
        <f t="shared" si="0"/>
        <v>0</v>
      </c>
      <c r="E11" s="181">
        <f>'(1)'!$C17</f>
        <v>0</v>
      </c>
      <c r="F11" s="181"/>
      <c r="G11" s="181"/>
      <c r="H11" s="181"/>
      <c r="I11" s="181"/>
      <c r="J11" s="181"/>
      <c r="K11" s="181"/>
      <c r="L11" s="181"/>
      <c r="M11" s="181"/>
      <c r="N11" s="181"/>
    </row>
    <row r="12" spans="1:17" x14ac:dyDescent="0.35">
      <c r="B12" s="13">
        <f>Personalisier!D11</f>
        <v>0</v>
      </c>
      <c r="C12" s="64"/>
      <c r="D12" s="183">
        <f t="shared" si="0"/>
        <v>0</v>
      </c>
      <c r="E12" s="181">
        <f>'(1)'!$C18</f>
        <v>0</v>
      </c>
      <c r="F12" s="181"/>
      <c r="G12" s="181"/>
      <c r="H12" s="181"/>
      <c r="I12" s="181"/>
      <c r="J12" s="181"/>
      <c r="K12" s="181"/>
      <c r="L12" s="181"/>
      <c r="M12" s="181"/>
      <c r="N12" s="181"/>
    </row>
    <row r="13" spans="1:17" x14ac:dyDescent="0.35">
      <c r="B13" s="13">
        <f>Personalisier!D12</f>
        <v>0</v>
      </c>
      <c r="C13" s="64"/>
      <c r="D13" s="183">
        <f t="shared" si="0"/>
        <v>0</v>
      </c>
      <c r="E13" s="181">
        <f>'(1)'!$C19</f>
        <v>0</v>
      </c>
      <c r="F13" s="181"/>
      <c r="G13" s="181"/>
      <c r="H13" s="181"/>
      <c r="I13" s="181"/>
      <c r="J13" s="181"/>
      <c r="K13" s="181"/>
      <c r="L13" s="181"/>
      <c r="M13" s="181"/>
      <c r="N13" s="181"/>
    </row>
    <row r="14" spans="1:17" x14ac:dyDescent="0.35">
      <c r="B14" s="13" t="str">
        <f>Personalisier!D13</f>
        <v>SlimCijfer.nl</v>
      </c>
      <c r="C14" s="64"/>
      <c r="D14" s="183">
        <f t="shared" si="0"/>
        <v>0</v>
      </c>
      <c r="E14" s="181">
        <f>'(1)'!$C20</f>
        <v>0</v>
      </c>
      <c r="F14" s="181"/>
      <c r="G14" s="181"/>
      <c r="H14" s="181"/>
      <c r="I14" s="181"/>
      <c r="J14" s="181"/>
      <c r="K14" s="181"/>
      <c r="L14" s="181"/>
      <c r="M14" s="181"/>
      <c r="N14" s="181"/>
    </row>
    <row r="15" spans="1:17" x14ac:dyDescent="0.35">
      <c r="B15" s="13">
        <f>Personalisier!D14</f>
        <v>0</v>
      </c>
      <c r="C15" s="64"/>
      <c r="D15" s="183">
        <f t="shared" si="0"/>
        <v>0</v>
      </c>
      <c r="E15" s="181">
        <f>'(1)'!$C21</f>
        <v>0</v>
      </c>
      <c r="F15" s="181"/>
      <c r="G15" s="181"/>
      <c r="H15" s="181"/>
      <c r="I15" s="181"/>
      <c r="J15" s="181"/>
      <c r="K15" s="181"/>
      <c r="L15" s="181"/>
      <c r="M15" s="181"/>
      <c r="N15" s="181"/>
    </row>
    <row r="16" spans="1:17" x14ac:dyDescent="0.35">
      <c r="B16" s="13">
        <f>Personalisier!D15</f>
        <v>0</v>
      </c>
      <c r="C16" s="64"/>
      <c r="D16" s="183">
        <f t="shared" si="0"/>
        <v>0</v>
      </c>
      <c r="E16" s="181">
        <f>'(1)'!$C22</f>
        <v>0</v>
      </c>
      <c r="F16" s="181"/>
      <c r="G16" s="181"/>
      <c r="H16" s="181"/>
      <c r="I16" s="181"/>
      <c r="J16" s="181"/>
      <c r="K16" s="181"/>
      <c r="L16" s="181"/>
      <c r="M16" s="181"/>
      <c r="N16" s="181"/>
    </row>
    <row r="17" spans="2:14" x14ac:dyDescent="0.35">
      <c r="B17" s="13">
        <f>Personalisier!D16</f>
        <v>0</v>
      </c>
      <c r="C17" s="64"/>
      <c r="D17" s="183">
        <f t="shared" si="0"/>
        <v>0</v>
      </c>
      <c r="E17" s="181">
        <f>'(1)'!$C23</f>
        <v>0</v>
      </c>
      <c r="F17" s="181"/>
      <c r="G17" s="181"/>
      <c r="H17" s="181"/>
      <c r="I17" s="181"/>
      <c r="J17" s="181"/>
      <c r="K17" s="181"/>
      <c r="L17" s="181"/>
      <c r="M17" s="181"/>
      <c r="N17" s="181"/>
    </row>
    <row r="18" spans="2:14" x14ac:dyDescent="0.35">
      <c r="B18" s="13">
        <f>Personalisier!D17</f>
        <v>0</v>
      </c>
      <c r="C18" s="64"/>
      <c r="D18" s="183">
        <f t="shared" si="0"/>
        <v>0</v>
      </c>
      <c r="E18" s="181">
        <f>'(1)'!$C24</f>
        <v>0</v>
      </c>
      <c r="F18" s="181"/>
      <c r="G18" s="181"/>
      <c r="H18" s="181"/>
      <c r="I18" s="181"/>
      <c r="J18" s="181"/>
      <c r="K18" s="181"/>
      <c r="L18" s="181"/>
      <c r="M18" s="181"/>
      <c r="N18" s="181"/>
    </row>
    <row r="19" spans="2:14" x14ac:dyDescent="0.35">
      <c r="B19" s="13">
        <f>Personalisier!D18</f>
        <v>0</v>
      </c>
      <c r="C19" s="64"/>
      <c r="D19" s="183">
        <f t="shared" si="0"/>
        <v>0</v>
      </c>
      <c r="E19" s="181">
        <f>'(1)'!$C25</f>
        <v>0</v>
      </c>
      <c r="F19" s="181"/>
      <c r="G19" s="181"/>
      <c r="H19" s="181"/>
      <c r="I19" s="181"/>
      <c r="J19" s="181"/>
      <c r="K19" s="181"/>
      <c r="L19" s="181"/>
      <c r="M19" s="181"/>
      <c r="N19" s="181"/>
    </row>
    <row r="20" spans="2:14" x14ac:dyDescent="0.35">
      <c r="B20" s="13">
        <f>Personalisier!D19</f>
        <v>0</v>
      </c>
      <c r="C20" s="64"/>
      <c r="D20" s="183">
        <f t="shared" si="0"/>
        <v>0</v>
      </c>
      <c r="E20" s="181">
        <f>'(1)'!$C26</f>
        <v>0</v>
      </c>
      <c r="F20" s="181"/>
      <c r="G20" s="181"/>
      <c r="H20" s="181"/>
      <c r="I20" s="181"/>
      <c r="J20" s="181"/>
      <c r="K20" s="181"/>
      <c r="L20" s="181"/>
      <c r="M20" s="181"/>
      <c r="N20" s="181"/>
    </row>
    <row r="21" spans="2:14" x14ac:dyDescent="0.35">
      <c r="B21" s="13">
        <f>Personalisier!D20</f>
        <v>0</v>
      </c>
      <c r="C21" s="64"/>
      <c r="D21" s="183">
        <f t="shared" si="0"/>
        <v>0</v>
      </c>
      <c r="E21" s="181">
        <f>'(1)'!$C27</f>
        <v>0</v>
      </c>
      <c r="F21" s="181"/>
      <c r="G21" s="181"/>
      <c r="H21" s="181"/>
      <c r="I21" s="181"/>
      <c r="J21" s="181"/>
      <c r="K21" s="181"/>
      <c r="L21" s="181"/>
      <c r="M21" s="181"/>
      <c r="N21" s="181"/>
    </row>
    <row r="22" spans="2:14" x14ac:dyDescent="0.35">
      <c r="B22" s="13">
        <f>Personalisier!D21</f>
        <v>0</v>
      </c>
      <c r="C22" s="64"/>
      <c r="D22" s="183">
        <f t="shared" si="0"/>
        <v>0</v>
      </c>
      <c r="E22" s="181">
        <f>'(1)'!$C28</f>
        <v>0</v>
      </c>
      <c r="F22" s="181"/>
      <c r="G22" s="181"/>
      <c r="H22" s="181"/>
      <c r="I22" s="181"/>
      <c r="J22" s="181"/>
      <c r="K22" s="181"/>
      <c r="L22" s="181"/>
      <c r="M22" s="181"/>
      <c r="N22" s="181"/>
    </row>
    <row r="23" spans="2:14" x14ac:dyDescent="0.35">
      <c r="B23" s="13">
        <f>Personalisier!D22</f>
        <v>0</v>
      </c>
      <c r="C23" s="64"/>
      <c r="D23" s="183">
        <f t="shared" si="0"/>
        <v>0</v>
      </c>
      <c r="E23" s="181">
        <f>'(1)'!$C29</f>
        <v>0</v>
      </c>
      <c r="F23" s="181"/>
      <c r="G23" s="181"/>
      <c r="H23" s="181"/>
      <c r="I23" s="181"/>
      <c r="J23" s="181"/>
      <c r="K23" s="181"/>
      <c r="L23" s="181"/>
      <c r="M23" s="181"/>
      <c r="N23" s="181"/>
    </row>
    <row r="24" spans="2:14" x14ac:dyDescent="0.35">
      <c r="B24" s="13">
        <f>Personalisier!D23</f>
        <v>0</v>
      </c>
      <c r="C24" s="64"/>
      <c r="D24" s="183">
        <f t="shared" si="0"/>
        <v>0</v>
      </c>
      <c r="E24" s="181">
        <f>'(1)'!$C30</f>
        <v>0</v>
      </c>
      <c r="F24" s="181"/>
      <c r="G24" s="181"/>
      <c r="H24" s="181"/>
      <c r="I24" s="181"/>
      <c r="J24" s="181"/>
      <c r="K24" s="181"/>
      <c r="L24" s="181"/>
      <c r="M24" s="181"/>
      <c r="N24" s="181"/>
    </row>
    <row r="25" spans="2:14" x14ac:dyDescent="0.35">
      <c r="B25" s="13">
        <f>Personalisier!D24</f>
        <v>0</v>
      </c>
      <c r="C25" s="64"/>
      <c r="D25" s="183">
        <f t="shared" si="0"/>
        <v>0</v>
      </c>
      <c r="E25" s="181">
        <f>'(1)'!$C31</f>
        <v>0</v>
      </c>
      <c r="F25" s="181"/>
      <c r="G25" s="181"/>
      <c r="H25" s="181"/>
      <c r="I25" s="181"/>
      <c r="J25" s="181"/>
      <c r="K25" s="181"/>
      <c r="L25" s="181"/>
      <c r="M25" s="181"/>
      <c r="N25" s="181"/>
    </row>
    <row r="26" spans="2:14" x14ac:dyDescent="0.35">
      <c r="B26" s="13">
        <f>Personalisier!D25</f>
        <v>0</v>
      </c>
      <c r="C26" s="64"/>
      <c r="D26" s="183">
        <f t="shared" si="0"/>
        <v>0</v>
      </c>
      <c r="E26" s="181">
        <f>'(1)'!$C32</f>
        <v>0</v>
      </c>
      <c r="F26" s="181"/>
      <c r="G26" s="181"/>
      <c r="H26" s="181"/>
      <c r="I26" s="181"/>
      <c r="J26" s="181"/>
      <c r="K26" s="181"/>
      <c r="L26" s="181"/>
      <c r="M26" s="181"/>
      <c r="N26" s="181"/>
    </row>
    <row r="27" spans="2:14" x14ac:dyDescent="0.35">
      <c r="B27" s="13">
        <f>Personalisier!D26</f>
        <v>0</v>
      </c>
      <c r="C27" s="64"/>
      <c r="D27" s="183">
        <f t="shared" si="0"/>
        <v>0</v>
      </c>
      <c r="E27" s="181">
        <f>'(1)'!$C33</f>
        <v>0</v>
      </c>
      <c r="F27" s="181"/>
      <c r="G27" s="181"/>
      <c r="H27" s="181"/>
      <c r="I27" s="181"/>
      <c r="J27" s="181"/>
      <c r="K27" s="181"/>
      <c r="L27" s="181"/>
      <c r="M27" s="181"/>
      <c r="N27" s="181"/>
    </row>
    <row r="28" spans="2:14" x14ac:dyDescent="0.35">
      <c r="B28" s="13">
        <f>Personalisier!D27</f>
        <v>0</v>
      </c>
      <c r="C28" s="64"/>
      <c r="D28" s="183">
        <f t="shared" si="0"/>
        <v>0</v>
      </c>
      <c r="E28" s="181">
        <f>'(1)'!$C34</f>
        <v>0</v>
      </c>
      <c r="F28" s="181"/>
      <c r="G28" s="181"/>
      <c r="H28" s="181"/>
      <c r="I28" s="181"/>
      <c r="J28" s="181"/>
      <c r="K28" s="181"/>
      <c r="L28" s="181"/>
      <c r="M28" s="181"/>
      <c r="N28" s="181"/>
    </row>
    <row r="29" spans="2:14" x14ac:dyDescent="0.35">
      <c r="B29" s="13">
        <f>Personalisier!D28</f>
        <v>0</v>
      </c>
      <c r="C29" s="64"/>
      <c r="D29" s="183">
        <f t="shared" si="0"/>
        <v>0</v>
      </c>
      <c r="E29" s="181">
        <f>'(1)'!$C35</f>
        <v>0</v>
      </c>
      <c r="F29" s="181"/>
      <c r="G29" s="181"/>
      <c r="H29" s="181"/>
      <c r="I29" s="181"/>
      <c r="J29" s="181"/>
      <c r="K29" s="181"/>
      <c r="L29" s="181"/>
      <c r="M29" s="181"/>
      <c r="N29" s="181"/>
    </row>
    <row r="30" spans="2:14" x14ac:dyDescent="0.35">
      <c r="B30" s="13">
        <f>Personalisier!D29</f>
        <v>0</v>
      </c>
      <c r="C30" s="64"/>
      <c r="D30" s="183">
        <f t="shared" si="0"/>
        <v>0</v>
      </c>
      <c r="E30" s="181">
        <f>'(1)'!$C36</f>
        <v>0</v>
      </c>
      <c r="F30" s="181"/>
      <c r="G30" s="181"/>
      <c r="H30" s="181"/>
      <c r="I30" s="181"/>
      <c r="J30" s="181"/>
      <c r="K30" s="181"/>
      <c r="L30" s="181"/>
      <c r="M30" s="181"/>
      <c r="N30" s="181"/>
    </row>
    <row r="31" spans="2:14" x14ac:dyDescent="0.35">
      <c r="B31" s="13">
        <f>Personalisier!D30</f>
        <v>0</v>
      </c>
      <c r="C31" s="243"/>
      <c r="D31" s="183">
        <f t="shared" si="0"/>
        <v>0</v>
      </c>
      <c r="E31" s="181">
        <f>'(1)'!$C37</f>
        <v>0</v>
      </c>
      <c r="F31" s="181"/>
      <c r="G31" s="181"/>
      <c r="H31" s="181"/>
      <c r="I31" s="181"/>
      <c r="J31" s="181"/>
      <c r="K31" s="181"/>
      <c r="L31" s="181"/>
      <c r="M31" s="181"/>
      <c r="N31" s="181"/>
    </row>
    <row r="32" spans="2:14" x14ac:dyDescent="0.35">
      <c r="B32" s="13">
        <f>Personalisier!D31</f>
        <v>0</v>
      </c>
      <c r="C32" s="243"/>
      <c r="D32" s="183">
        <f t="shared" si="0"/>
        <v>0</v>
      </c>
      <c r="E32" s="181">
        <f>'(1)'!$C38</f>
        <v>0</v>
      </c>
      <c r="F32" s="181"/>
      <c r="G32" s="181"/>
      <c r="H32" s="181"/>
      <c r="I32" s="181"/>
      <c r="J32" s="181"/>
      <c r="K32" s="181"/>
      <c r="L32" s="181"/>
      <c r="M32" s="181"/>
      <c r="N32" s="181"/>
    </row>
    <row r="33" spans="2:14" x14ac:dyDescent="0.35">
      <c r="B33" s="13">
        <f>Personalisier!D32</f>
        <v>0</v>
      </c>
      <c r="C33" s="243"/>
      <c r="D33" s="183">
        <f t="shared" si="0"/>
        <v>0</v>
      </c>
      <c r="E33" s="181">
        <f>'(1)'!$C39</f>
        <v>0</v>
      </c>
      <c r="F33" s="181"/>
      <c r="G33" s="181"/>
      <c r="H33" s="181"/>
      <c r="I33" s="181"/>
      <c r="J33" s="181"/>
      <c r="K33" s="181"/>
      <c r="L33" s="181"/>
      <c r="M33" s="181"/>
      <c r="N33" s="181"/>
    </row>
    <row r="34" spans="2:14" x14ac:dyDescent="0.35">
      <c r="B34" s="13">
        <f>Personalisier!D33</f>
        <v>0</v>
      </c>
      <c r="C34" s="243"/>
      <c r="D34" s="183">
        <f t="shared" si="0"/>
        <v>0</v>
      </c>
      <c r="E34" s="181">
        <f>'(1)'!$C40</f>
        <v>0</v>
      </c>
      <c r="F34" s="181"/>
      <c r="G34" s="181"/>
      <c r="H34" s="181"/>
      <c r="I34" s="181"/>
      <c r="J34" s="181"/>
      <c r="K34" s="181"/>
      <c r="L34" s="181"/>
      <c r="M34" s="181"/>
      <c r="N34" s="181"/>
    </row>
    <row r="35" spans="2:14" x14ac:dyDescent="0.35">
      <c r="B35" s="13">
        <f>Personalisier!D34</f>
        <v>0</v>
      </c>
      <c r="C35" s="243"/>
      <c r="D35" s="183">
        <f t="shared" si="0"/>
        <v>0</v>
      </c>
      <c r="E35" s="181">
        <f>'(1)'!$C41</f>
        <v>0</v>
      </c>
      <c r="F35" s="181"/>
      <c r="G35" s="181"/>
      <c r="H35" s="181"/>
      <c r="I35" s="181"/>
      <c r="J35" s="181"/>
      <c r="K35" s="181"/>
      <c r="L35" s="181"/>
      <c r="M35" s="181"/>
      <c r="N35" s="181"/>
    </row>
    <row r="36" spans="2:14" x14ac:dyDescent="0.35">
      <c r="B36" s="13">
        <f>Personalisier!D35</f>
        <v>0</v>
      </c>
      <c r="C36" s="243"/>
      <c r="D36" s="183">
        <f t="shared" si="0"/>
        <v>0</v>
      </c>
      <c r="E36" s="181">
        <f>'(1)'!$C42</f>
        <v>0</v>
      </c>
      <c r="F36" s="181"/>
      <c r="G36" s="181"/>
      <c r="H36" s="181"/>
      <c r="I36" s="181"/>
      <c r="J36" s="181"/>
      <c r="K36" s="181"/>
      <c r="L36" s="181"/>
      <c r="M36" s="181"/>
      <c r="N36" s="181"/>
    </row>
    <row r="37" spans="2:14" x14ac:dyDescent="0.35">
      <c r="B37" s="13">
        <f>Personalisier!D36</f>
        <v>0</v>
      </c>
      <c r="C37" s="244"/>
      <c r="D37" s="183">
        <f t="shared" si="0"/>
        <v>0</v>
      </c>
      <c r="E37" s="181">
        <f>'(1)'!$C43</f>
        <v>0</v>
      </c>
      <c r="F37" s="181"/>
      <c r="G37" s="181"/>
      <c r="H37" s="181"/>
      <c r="I37" s="181"/>
      <c r="J37" s="181"/>
      <c r="K37" s="181"/>
      <c r="L37" s="181"/>
      <c r="M37" s="181"/>
      <c r="N37" s="181"/>
    </row>
    <row r="38" spans="2:14" x14ac:dyDescent="0.35">
      <c r="B38" s="66" t="s">
        <v>41</v>
      </c>
      <c r="C38" s="67"/>
      <c r="D38" s="182">
        <f>SUM(D4:D37)/C40</f>
        <v>0</v>
      </c>
      <c r="E38" s="182">
        <f>SUM(E4:E37)/$C$40</f>
        <v>0</v>
      </c>
      <c r="F38" s="182"/>
      <c r="G38" s="182"/>
      <c r="H38" s="182"/>
      <c r="I38" s="182"/>
      <c r="J38" s="182"/>
      <c r="K38" s="182"/>
      <c r="L38" s="182"/>
      <c r="M38" s="182"/>
      <c r="N38" s="182"/>
    </row>
    <row r="39" spans="2:14" x14ac:dyDescent="0.35">
      <c r="B39" s="68"/>
      <c r="C39" s="69"/>
      <c r="D39" s="70"/>
      <c r="E39" s="71"/>
      <c r="F39" s="71"/>
      <c r="G39" s="71"/>
      <c r="H39" s="71"/>
      <c r="I39" s="71"/>
      <c r="J39" s="71"/>
      <c r="K39" s="71"/>
      <c r="L39" s="71"/>
      <c r="M39" s="71"/>
      <c r="N39" s="72"/>
    </row>
    <row r="40" spans="2:14" x14ac:dyDescent="0.35">
      <c r="B40" s="58" t="s">
        <v>42</v>
      </c>
      <c r="C40" s="60">
        <f>Personalisier!B12</f>
        <v>1</v>
      </c>
      <c r="N40" s="81" t="str">
        <f>Informatie!$A$21</f>
        <v>© 2022 SlimCijfer.nl, The Netherlands, All Rights Reserved.</v>
      </c>
    </row>
    <row r="41" spans="2:14" x14ac:dyDescent="0.35">
      <c r="B41" s="50"/>
      <c r="N41" s="81" t="str">
        <f>Informatie!D21</f>
        <v>LICENTIE: SlimCijfer.nl Basic, 2022</v>
      </c>
    </row>
    <row r="42" spans="2:14" x14ac:dyDescent="0.35"/>
  </sheetData>
  <sheetProtection algorithmName="SHA-512" hashValue="HkPGHRfd0LjvHN8VtX0s53frBJAV8I64etVDLQcmbPhe2WbHPUENT0mXajg+uzp+fTcCmkDs6iShDMzEFsPvIg==" saltValue="jzbHAKzWcR0I4YpZLvdpnQ==" spinCount="100000" sheet="1" selectLockedCells="1"/>
  <pageMargins left="0.25" right="0.25" top="0.75" bottom="0.75" header="0.3" footer="0.3"/>
  <pageSetup paperSize="9" scale="8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E712C-D69A-4BDE-A111-F5DCCB7F27E3}">
  <sheetPr codeName="Blad14">
    <tabColor theme="8" tint="0.79998168889431442"/>
  </sheetPr>
  <dimension ref="A1:BN1744"/>
  <sheetViews>
    <sheetView showGridLines="0" showRowColHeaders="0" view="pageBreakPreview" zoomScale="70" zoomScaleNormal="25" zoomScaleSheetLayoutView="70" zoomScalePageLayoutView="25" workbookViewId="0">
      <selection activeCell="BI106" sqref="BI106:BK107"/>
    </sheetView>
  </sheetViews>
  <sheetFormatPr defaultColWidth="7.90625" defaultRowHeight="14.5" x14ac:dyDescent="0.35"/>
  <cols>
    <col min="1" max="16384" width="7.90625" style="1"/>
  </cols>
  <sheetData>
    <row r="1" spans="1:63" x14ac:dyDescent="0.35">
      <c r="A1" s="48"/>
    </row>
    <row r="2" spans="1:63" x14ac:dyDescent="0.35">
      <c r="D2" s="317" t="s">
        <v>28</v>
      </c>
      <c r="E2" s="317"/>
      <c r="F2" s="317"/>
      <c r="G2" s="317"/>
      <c r="H2" s="317"/>
      <c r="O2" s="317" t="s">
        <v>28</v>
      </c>
      <c r="P2" s="317"/>
      <c r="Q2" s="317"/>
      <c r="R2" s="317"/>
      <c r="S2" s="317"/>
      <c r="Z2" s="317" t="s">
        <v>28</v>
      </c>
      <c r="AA2" s="317"/>
      <c r="AB2" s="317"/>
      <c r="AC2" s="317"/>
      <c r="AD2" s="317"/>
      <c r="AK2" s="317" t="s">
        <v>28</v>
      </c>
      <c r="AL2" s="317"/>
      <c r="AM2" s="317"/>
      <c r="AN2" s="317"/>
      <c r="AO2" s="317"/>
      <c r="AV2" s="317" t="s">
        <v>28</v>
      </c>
      <c r="AW2" s="317"/>
      <c r="AX2" s="317"/>
      <c r="AY2" s="317"/>
      <c r="AZ2" s="317"/>
      <c r="BG2" s="317" t="s">
        <v>28</v>
      </c>
      <c r="BH2" s="317"/>
      <c r="BI2" s="317"/>
      <c r="BJ2" s="317"/>
      <c r="BK2" s="317"/>
    </row>
    <row r="3" spans="1:63" x14ac:dyDescent="0.35">
      <c r="D3" s="317"/>
      <c r="E3" s="317"/>
      <c r="F3" s="317"/>
      <c r="G3" s="317"/>
      <c r="H3" s="317"/>
      <c r="O3" s="317"/>
      <c r="P3" s="317"/>
      <c r="Q3" s="317"/>
      <c r="R3" s="317"/>
      <c r="S3" s="317"/>
      <c r="Z3" s="317"/>
      <c r="AA3" s="317"/>
      <c r="AB3" s="317"/>
      <c r="AC3" s="317"/>
      <c r="AD3" s="317"/>
      <c r="AK3" s="317"/>
      <c r="AL3" s="317"/>
      <c r="AM3" s="317"/>
      <c r="AN3" s="317"/>
      <c r="AO3" s="317"/>
      <c r="AV3" s="317"/>
      <c r="AW3" s="317"/>
      <c r="AX3" s="317"/>
      <c r="AY3" s="317"/>
      <c r="AZ3" s="317"/>
      <c r="BG3" s="317"/>
      <c r="BH3" s="317"/>
      <c r="BI3" s="317"/>
      <c r="BJ3" s="317"/>
      <c r="BK3" s="317"/>
    </row>
    <row r="4" spans="1:63" ht="14.4" customHeight="1" x14ac:dyDescent="0.35"/>
    <row r="5" spans="1:63" ht="14.4" customHeight="1" x14ac:dyDescent="0.35">
      <c r="D5" s="82" t="s">
        <v>17</v>
      </c>
      <c r="E5" s="82"/>
      <c r="F5" s="329">
        <f>Personalisier!B6</f>
        <v>0</v>
      </c>
      <c r="G5" s="329"/>
      <c r="H5" s="329"/>
      <c r="K5" s="48"/>
    </row>
    <row r="6" spans="1:63" x14ac:dyDescent="0.35">
      <c r="D6" s="83" t="s">
        <v>43</v>
      </c>
      <c r="E6" s="84"/>
      <c r="F6" s="330">
        <v>0</v>
      </c>
      <c r="G6" s="330"/>
      <c r="H6" s="330"/>
      <c r="Q6" s="324">
        <f>A14</f>
        <v>0</v>
      </c>
      <c r="R6" s="324"/>
      <c r="S6" s="324"/>
      <c r="AB6" s="324">
        <f>A15</f>
        <v>0</v>
      </c>
      <c r="AC6" s="324"/>
      <c r="AD6" s="324"/>
      <c r="AM6" s="324">
        <f>A16</f>
        <v>0</v>
      </c>
      <c r="AN6" s="324"/>
      <c r="AO6" s="324"/>
      <c r="AX6" s="324">
        <f>A17</f>
        <v>0</v>
      </c>
      <c r="AY6" s="324"/>
      <c r="AZ6" s="324"/>
      <c r="BI6" s="324">
        <f>A18</f>
        <v>0</v>
      </c>
      <c r="BJ6" s="324"/>
      <c r="BK6" s="324"/>
    </row>
    <row r="7" spans="1:63" x14ac:dyDescent="0.35">
      <c r="D7" s="85" t="s">
        <v>44</v>
      </c>
      <c r="E7" s="86"/>
      <c r="F7" s="331">
        <f>VLOOKUP(F6,Database!N177:O186,2,FALSE)</f>
        <v>0</v>
      </c>
      <c r="G7" s="331"/>
      <c r="H7" s="331"/>
      <c r="O7" s="16" t="s">
        <v>45</v>
      </c>
      <c r="Q7" s="324"/>
      <c r="R7" s="324"/>
      <c r="S7" s="324"/>
      <c r="Z7" s="16" t="s">
        <v>45</v>
      </c>
      <c r="AB7" s="324"/>
      <c r="AC7" s="324"/>
      <c r="AD7" s="324"/>
      <c r="AK7" s="16" t="s">
        <v>45</v>
      </c>
      <c r="AM7" s="324"/>
      <c r="AN7" s="324"/>
      <c r="AO7" s="324"/>
      <c r="AV7" s="16" t="s">
        <v>45</v>
      </c>
      <c r="AX7" s="324"/>
      <c r="AY7" s="324"/>
      <c r="AZ7" s="324"/>
      <c r="BG7" s="16" t="s">
        <v>45</v>
      </c>
      <c r="BI7" s="324"/>
      <c r="BJ7" s="324"/>
      <c r="BK7" s="324"/>
    </row>
    <row r="9" spans="1:63" x14ac:dyDescent="0.35">
      <c r="A9" s="48"/>
      <c r="B9" s="48"/>
      <c r="C9" s="48"/>
      <c r="D9" s="48"/>
      <c r="E9" s="48"/>
      <c r="F9" s="334" t="s">
        <v>22</v>
      </c>
      <c r="G9" s="335"/>
      <c r="H9" s="335"/>
      <c r="I9" s="335"/>
      <c r="J9" s="335"/>
      <c r="K9" s="336"/>
      <c r="O9" s="16" t="s">
        <v>43</v>
      </c>
      <c r="Q9" s="16"/>
      <c r="R9" s="16"/>
      <c r="S9" s="17">
        <f>$F$6</f>
        <v>0</v>
      </c>
      <c r="Z9" s="16" t="s">
        <v>43</v>
      </c>
      <c r="AB9" s="16"/>
      <c r="AC9" s="16"/>
      <c r="AD9" s="17">
        <f>$F$6</f>
        <v>0</v>
      </c>
      <c r="AK9" s="16" t="s">
        <v>43</v>
      </c>
      <c r="AM9" s="16"/>
      <c r="AN9" s="16"/>
      <c r="AO9" s="17">
        <f>$F$6</f>
        <v>0</v>
      </c>
      <c r="AV9" s="16" t="s">
        <v>43</v>
      </c>
      <c r="AX9" s="16"/>
      <c r="AY9" s="16"/>
      <c r="AZ9" s="17">
        <f>$F$6</f>
        <v>0</v>
      </c>
      <c r="BG9" s="16" t="s">
        <v>43</v>
      </c>
      <c r="BI9" s="16"/>
      <c r="BJ9" s="16"/>
      <c r="BK9" s="17">
        <f>$F$6</f>
        <v>0</v>
      </c>
    </row>
    <row r="10" spans="1:63" ht="15" thickBot="1" x14ac:dyDescent="0.4">
      <c r="A10" s="48"/>
      <c r="B10" s="48"/>
      <c r="C10" s="2" t="s">
        <v>29</v>
      </c>
      <c r="D10" s="3" t="s">
        <v>30</v>
      </c>
      <c r="E10" s="3" t="s">
        <v>31</v>
      </c>
      <c r="F10" s="147">
        <f>VLOOKUP(F6,Database!N177:U186,3,FALSE)</f>
        <v>0</v>
      </c>
      <c r="G10" s="147">
        <f>VLOOKUP(F6,Database!N177:U186,4,FALSE)</f>
        <v>0</v>
      </c>
      <c r="H10" s="245" t="str">
        <f>VLOOKUP(F6,Database!N177:U186,5,FALSE)</f>
        <v>SlimCijfer.nl</v>
      </c>
      <c r="I10" s="245" t="str">
        <f>VLOOKUP(F6,Database!N177:U186,6,FALSE)</f>
        <v>SlimCijfer.nl</v>
      </c>
      <c r="J10" s="245" t="str">
        <f>VLOOKUP(F6,Database!N177:U186,7,FALSE)</f>
        <v>SlimCijfer.nl</v>
      </c>
      <c r="K10" s="246" t="str">
        <f>VLOOKUP(F6,Database!N177:U186,8,FALSE)</f>
        <v>SlimCijfer.nl</v>
      </c>
      <c r="O10" s="16" t="s">
        <v>44</v>
      </c>
      <c r="Q10" s="16"/>
      <c r="R10" s="16"/>
      <c r="S10" s="17">
        <f>$F$7</f>
        <v>0</v>
      </c>
      <c r="Z10" s="16" t="s">
        <v>44</v>
      </c>
      <c r="AB10" s="16"/>
      <c r="AC10" s="16"/>
      <c r="AD10" s="17">
        <f>$F$7</f>
        <v>0</v>
      </c>
      <c r="AK10" s="16" t="s">
        <v>44</v>
      </c>
      <c r="AM10" s="16"/>
      <c r="AN10" s="16"/>
      <c r="AO10" s="17">
        <f>$F$7</f>
        <v>0</v>
      </c>
      <c r="AV10" s="16" t="s">
        <v>44</v>
      </c>
      <c r="AX10" s="16"/>
      <c r="AY10" s="16"/>
      <c r="AZ10" s="17">
        <f>$F$7</f>
        <v>0</v>
      </c>
      <c r="BG10" s="16" t="s">
        <v>44</v>
      </c>
      <c r="BI10" s="16"/>
      <c r="BJ10" s="16"/>
      <c r="BK10" s="17">
        <f>$F$7</f>
        <v>0</v>
      </c>
    </row>
    <row r="11" spans="1:63" ht="15" thickBot="1" x14ac:dyDescent="0.4">
      <c r="A11" s="48"/>
      <c r="B11" s="48"/>
      <c r="C11" s="4"/>
      <c r="D11" s="5"/>
      <c r="E11" s="6" t="s">
        <v>46</v>
      </c>
      <c r="F11" s="7"/>
      <c r="G11" s="8"/>
      <c r="H11" s="9"/>
      <c r="I11" s="9"/>
      <c r="J11" s="10"/>
      <c r="K11" s="11"/>
    </row>
    <row r="12" spans="1:63" x14ac:dyDescent="0.35">
      <c r="A12" s="332" t="s">
        <v>32</v>
      </c>
      <c r="B12" s="332"/>
      <c r="C12" s="174" t="e">
        <f>_xlfn.XLOOKUP($F$6,Database!$B$5:$K$5,Database!B7:K7)</f>
        <v>#DIV/0!</v>
      </c>
      <c r="D12" s="174" t="e">
        <f>_xlfn.XLOOKUP($F$6,Database!$O$5:$X$5,Database!O7:X7)</f>
        <v>#DIV/0!</v>
      </c>
      <c r="E12" s="80">
        <f>_xlfn.XLOOKUP($F$6,Database!$B$5:$K$5,Database!B49:K49)</f>
        <v>0</v>
      </c>
      <c r="F12" s="80">
        <f>_xlfn.XLOOKUP($F$6,Database!$O$5:$X$5,Database!O49:X49)</f>
        <v>0</v>
      </c>
      <c r="G12" s="80">
        <f>_xlfn.XLOOKUP($F$6,Database!$B$5:$K$5,Database!B91:K91)</f>
        <v>0</v>
      </c>
      <c r="H12" s="242"/>
      <c r="I12" s="242"/>
      <c r="J12" s="242"/>
      <c r="K12" s="242"/>
    </row>
    <row r="13" spans="1:63" x14ac:dyDescent="0.35">
      <c r="A13" s="333" t="s">
        <v>47</v>
      </c>
      <c r="B13" s="333"/>
      <c r="C13" s="174">
        <f>_xlfn.XLOOKUP($F$6,Database!$B$5:$K$5,Database!B8:K8)</f>
        <v>0</v>
      </c>
      <c r="D13" s="79">
        <f>_xlfn.XLOOKUP($F$6,Database!$O$5:$X$5,Database!O8:X8)</f>
        <v>0</v>
      </c>
      <c r="E13" s="80" t="e">
        <f>_xlfn.XLOOKUP($F$6,Database!$B$5:$K$5,Database!B50:K50)</f>
        <v>#DIV/0!</v>
      </c>
      <c r="F13" s="80">
        <f>_xlfn.XLOOKUP($F$6,Database!$O$5:$X$5,Database!O50:X50)</f>
        <v>0</v>
      </c>
      <c r="G13" s="80">
        <f>_xlfn.XLOOKUP($F$6,Database!$B$5:$K$5,Database!B92:K92)</f>
        <v>0</v>
      </c>
      <c r="H13" s="242"/>
      <c r="I13" s="242"/>
      <c r="J13" s="242"/>
      <c r="K13" s="242"/>
      <c r="O13" s="18" t="s">
        <v>48</v>
      </c>
      <c r="P13" s="18"/>
      <c r="Q13" s="18"/>
      <c r="R13" s="18"/>
      <c r="S13" s="19">
        <f>VLOOKUP(Q6,$A$14:$E$47,3,FALSE)</f>
        <v>0</v>
      </c>
      <c r="Z13" s="18" t="s">
        <v>48</v>
      </c>
      <c r="AA13" s="18"/>
      <c r="AB13" s="18"/>
      <c r="AC13" s="18"/>
      <c r="AD13" s="19">
        <f>VLOOKUP(AB6,$A$14:$E$47,3,FALSE)</f>
        <v>0</v>
      </c>
      <c r="AK13" s="18" t="s">
        <v>48</v>
      </c>
      <c r="AL13" s="18"/>
      <c r="AM13" s="18"/>
      <c r="AN13" s="18"/>
      <c r="AO13" s="19">
        <f>VLOOKUP(AM6,$A$14:$E$47,3,FALSE)</f>
        <v>0</v>
      </c>
      <c r="AV13" s="18" t="s">
        <v>48</v>
      </c>
      <c r="AW13" s="18"/>
      <c r="AX13" s="18"/>
      <c r="AY13" s="18"/>
      <c r="AZ13" s="19">
        <f>VLOOKUP(AX6,$A$14:$E$47,3,FALSE)</f>
        <v>0</v>
      </c>
      <c r="BG13" s="18" t="s">
        <v>48</v>
      </c>
      <c r="BH13" s="18"/>
      <c r="BI13" s="18"/>
      <c r="BJ13" s="18"/>
      <c r="BK13" s="19">
        <f>VLOOKUP(BI6,$A$14:$E$47,3,FALSE)</f>
        <v>0</v>
      </c>
    </row>
    <row r="14" spans="1:63" x14ac:dyDescent="0.35">
      <c r="A14" s="325">
        <f>Personalisier!D3</f>
        <v>0</v>
      </c>
      <c r="B14" s="326"/>
      <c r="C14" s="174">
        <f>_xlfn.XLOOKUP($F$6,Database!$B$5:$K$5,Database!B9:K9)</f>
        <v>0</v>
      </c>
      <c r="D14" s="79">
        <f>_xlfn.XLOOKUP($F$6,Database!$O$5:$X$5,Database!O9:X9)</f>
        <v>0</v>
      </c>
      <c r="E14" s="80" t="e">
        <f>_xlfn.XLOOKUP($F$6,Database!$B$5:$K$5,Database!B51:K51)</f>
        <v>#DIV/0!</v>
      </c>
      <c r="F14" s="80">
        <f>_xlfn.XLOOKUP($F$6,Database!$O$5:$X$5,Database!O51:X51)</f>
        <v>0</v>
      </c>
      <c r="G14" s="80">
        <f>_xlfn.XLOOKUP($F$6,Database!$B$5:$K$5,Database!B93:K93)</f>
        <v>0</v>
      </c>
      <c r="H14" s="242"/>
      <c r="I14" s="242"/>
      <c r="J14" s="242"/>
      <c r="K14" s="242"/>
      <c r="O14" s="20" t="s">
        <v>49</v>
      </c>
      <c r="P14" s="20"/>
      <c r="Q14" s="20"/>
      <c r="R14" s="20"/>
      <c r="S14" s="19">
        <f>VLOOKUP(Q6,$A$14:$E$47,4,FALSE)</f>
        <v>0</v>
      </c>
      <c r="Z14" s="20" t="s">
        <v>49</v>
      </c>
      <c r="AA14" s="20"/>
      <c r="AB14" s="20"/>
      <c r="AC14" s="20"/>
      <c r="AD14" s="19">
        <f>VLOOKUP(AB6,$A$14:$E$47,4,FALSE)</f>
        <v>0</v>
      </c>
      <c r="AK14" s="20" t="s">
        <v>49</v>
      </c>
      <c r="AL14" s="20"/>
      <c r="AM14" s="20"/>
      <c r="AN14" s="20"/>
      <c r="AO14" s="19">
        <f>VLOOKUP(AM6,$A$14:$E$47,4,FALSE)</f>
        <v>0</v>
      </c>
      <c r="AV14" s="20" t="s">
        <v>49</v>
      </c>
      <c r="AW14" s="20"/>
      <c r="AX14" s="20"/>
      <c r="AY14" s="20"/>
      <c r="AZ14" s="19">
        <f>VLOOKUP(AX6,$A$14:$E$47,4,FALSE)</f>
        <v>0</v>
      </c>
      <c r="BG14" s="20" t="s">
        <v>49</v>
      </c>
      <c r="BH14" s="20"/>
      <c r="BI14" s="20"/>
      <c r="BJ14" s="20"/>
      <c r="BK14" s="19">
        <f>VLOOKUP(BI6,$A$14:$E$47,4,FALSE)</f>
        <v>0</v>
      </c>
    </row>
    <row r="15" spans="1:63" x14ac:dyDescent="0.35">
      <c r="A15" s="325">
        <f>Personalisier!D4</f>
        <v>0</v>
      </c>
      <c r="B15" s="326"/>
      <c r="C15" s="174">
        <f>_xlfn.XLOOKUP($F$6,Database!$B$5:$K$5,Database!B10:K10)</f>
        <v>0</v>
      </c>
      <c r="D15" s="79">
        <f>_xlfn.XLOOKUP($F$6,Database!$O$5:$X$5,Database!O10:X10)</f>
        <v>0</v>
      </c>
      <c r="E15" s="80" t="e">
        <f>_xlfn.XLOOKUP($F$6,Database!$B$5:$K$5,Database!B52:K52)</f>
        <v>#DIV/0!</v>
      </c>
      <c r="F15" s="80">
        <f>_xlfn.XLOOKUP($F$6,Database!$O$5:$X$5,Database!O52:X52)</f>
        <v>0</v>
      </c>
      <c r="G15" s="80">
        <f>_xlfn.XLOOKUP($F$6,Database!$B$5:$K$5,Database!B94:K94)</f>
        <v>0</v>
      </c>
      <c r="H15" s="242"/>
      <c r="I15" s="242"/>
      <c r="J15" s="242"/>
      <c r="K15" s="242"/>
      <c r="O15" s="20" t="s">
        <v>50</v>
      </c>
      <c r="P15" s="20"/>
      <c r="Q15" s="20"/>
      <c r="R15" s="20"/>
      <c r="S15" s="146" t="e">
        <f>VLOOKUP(Q6,$A$14:$E$47,5,FALSE)</f>
        <v>#DIV/0!</v>
      </c>
      <c r="Z15" s="20" t="s">
        <v>50</v>
      </c>
      <c r="AA15" s="20"/>
      <c r="AB15" s="20"/>
      <c r="AC15" s="20"/>
      <c r="AD15" s="146" t="e">
        <f>VLOOKUP(AB6,$A$14:$E$47,5,FALSE)</f>
        <v>#DIV/0!</v>
      </c>
      <c r="AK15" s="20" t="s">
        <v>50</v>
      </c>
      <c r="AL15" s="20"/>
      <c r="AM15" s="20"/>
      <c r="AN15" s="20"/>
      <c r="AO15" s="146" t="e">
        <f>VLOOKUP(AM6,$A$14:$E$47,5,FALSE)</f>
        <v>#DIV/0!</v>
      </c>
      <c r="AV15" s="20" t="s">
        <v>50</v>
      </c>
      <c r="AW15" s="20"/>
      <c r="AX15" s="20"/>
      <c r="AY15" s="20"/>
      <c r="AZ15" s="146" t="e">
        <f>VLOOKUP(AX6,$A$14:$E$47,5,FALSE)</f>
        <v>#DIV/0!</v>
      </c>
      <c r="BG15" s="20" t="s">
        <v>50</v>
      </c>
      <c r="BH15" s="20"/>
      <c r="BI15" s="20"/>
      <c r="BJ15" s="20"/>
      <c r="BK15" s="146" t="e">
        <f>VLOOKUP(BI6,$A$14:$E$47,5,FALSE)</f>
        <v>#DIV/0!</v>
      </c>
    </row>
    <row r="16" spans="1:63" x14ac:dyDescent="0.35">
      <c r="A16" s="325">
        <f>Personalisier!D5</f>
        <v>0</v>
      </c>
      <c r="B16" s="326"/>
      <c r="C16" s="174">
        <f>_xlfn.XLOOKUP($F$6,Database!$B$5:$K$5,Database!B11:K11)</f>
        <v>0</v>
      </c>
      <c r="D16" s="79">
        <f>_xlfn.XLOOKUP($F$6,Database!$O$5:$X$5,Database!O11:X11)</f>
        <v>0</v>
      </c>
      <c r="E16" s="80" t="e">
        <f>_xlfn.XLOOKUP($F$6,Database!$B$5:$K$5,Database!B53:K53)</f>
        <v>#DIV/0!</v>
      </c>
      <c r="F16" s="80">
        <f>_xlfn.XLOOKUP($F$6,Database!$O$5:$X$5,Database!O53:X53)</f>
        <v>0</v>
      </c>
      <c r="G16" s="80">
        <f>_xlfn.XLOOKUP($F$6,Database!$B$5:$K$5,Database!B95:K95)</f>
        <v>0</v>
      </c>
      <c r="H16" s="242"/>
      <c r="I16" s="242"/>
      <c r="J16" s="242"/>
      <c r="K16" s="242"/>
      <c r="O16" s="21" t="s">
        <v>51</v>
      </c>
      <c r="P16" s="21"/>
      <c r="Q16" s="21"/>
      <c r="R16" s="21"/>
      <c r="S16" s="21">
        <f>$D$13</f>
        <v>0</v>
      </c>
      <c r="Z16" s="21" t="s">
        <v>51</v>
      </c>
      <c r="AA16" s="21"/>
      <c r="AB16" s="21"/>
      <c r="AC16" s="21"/>
      <c r="AD16" s="21">
        <f>$D$13</f>
        <v>0</v>
      </c>
      <c r="AK16" s="21" t="s">
        <v>51</v>
      </c>
      <c r="AL16" s="21"/>
      <c r="AM16" s="21"/>
      <c r="AN16" s="21"/>
      <c r="AO16" s="21">
        <f>$D$13</f>
        <v>0</v>
      </c>
      <c r="AV16" s="21" t="s">
        <v>51</v>
      </c>
      <c r="AW16" s="21"/>
      <c r="AX16" s="21"/>
      <c r="AY16" s="21"/>
      <c r="AZ16" s="21">
        <f>$D$13</f>
        <v>0</v>
      </c>
      <c r="BG16" s="21" t="s">
        <v>51</v>
      </c>
      <c r="BH16" s="21"/>
      <c r="BI16" s="21"/>
      <c r="BJ16" s="21"/>
      <c r="BK16" s="21">
        <f>$D$13</f>
        <v>0</v>
      </c>
    </row>
    <row r="17" spans="1:66" x14ac:dyDescent="0.35">
      <c r="A17" s="325">
        <f>Personalisier!D6</f>
        <v>0</v>
      </c>
      <c r="B17" s="326"/>
      <c r="C17" s="174">
        <f>_xlfn.XLOOKUP($F$6,Database!$B$5:$K$5,Database!B12:K12)</f>
        <v>0</v>
      </c>
      <c r="D17" s="79">
        <f>_xlfn.XLOOKUP($F$6,Database!$O$5:$X$5,Database!O12:X12)</f>
        <v>0</v>
      </c>
      <c r="E17" s="80" t="e">
        <f>_xlfn.XLOOKUP($F$6,Database!$B$5:$K$5,Database!B54:K54)</f>
        <v>#DIV/0!</v>
      </c>
      <c r="F17" s="80">
        <f>_xlfn.XLOOKUP($F$6,Database!$O$5:$X$5,Database!O54:X54)</f>
        <v>0</v>
      </c>
      <c r="G17" s="80">
        <f>_xlfn.XLOOKUP($F$6,Database!$B$5:$K$5,Database!B96:K96)</f>
        <v>0</v>
      </c>
      <c r="H17" s="242"/>
      <c r="I17" s="242"/>
      <c r="J17" s="242"/>
      <c r="K17" s="242"/>
    </row>
    <row r="18" spans="1:66" x14ac:dyDescent="0.35">
      <c r="A18" s="325">
        <f>Personalisier!D7</f>
        <v>0</v>
      </c>
      <c r="B18" s="326"/>
      <c r="C18" s="174">
        <f>_xlfn.XLOOKUP($F$6,Database!$B$5:$K$5,Database!B13:K13)</f>
        <v>0</v>
      </c>
      <c r="D18" s="79">
        <f>_xlfn.XLOOKUP($F$6,Database!$O$5:$X$5,Database!O13:X13)</f>
        <v>0</v>
      </c>
      <c r="E18" s="80" t="e">
        <f>_xlfn.XLOOKUP($F$6,Database!$B$5:$K$5,Database!B55:K55)</f>
        <v>#DIV/0!</v>
      </c>
      <c r="F18" s="80">
        <f>_xlfn.XLOOKUP($F$6,Database!$O$5:$X$5,Database!O55:X55)</f>
        <v>0</v>
      </c>
      <c r="G18" s="80">
        <f>_xlfn.XLOOKUP($F$6,Database!$B$5:$K$5,Database!B97:K97)</f>
        <v>0</v>
      </c>
      <c r="H18" s="242"/>
      <c r="I18" s="242"/>
      <c r="J18" s="242"/>
      <c r="K18" s="242"/>
      <c r="L18" s="227"/>
      <c r="M18" s="227"/>
      <c r="N18" s="227"/>
      <c r="O18" s="322" t="s">
        <v>52</v>
      </c>
      <c r="P18" s="322"/>
      <c r="Q18" s="322"/>
      <c r="R18" s="322"/>
      <c r="S18" s="322"/>
      <c r="T18" s="227"/>
      <c r="U18" s="227"/>
      <c r="V18" s="227"/>
      <c r="W18" s="227"/>
      <c r="X18" s="227"/>
      <c r="Y18" s="227"/>
      <c r="Z18" s="322" t="s">
        <v>52</v>
      </c>
      <c r="AA18" s="322"/>
      <c r="AB18" s="322"/>
      <c r="AC18" s="322"/>
      <c r="AD18" s="322"/>
      <c r="AE18" s="227"/>
      <c r="AF18" s="227"/>
      <c r="AG18" s="227"/>
      <c r="AH18" s="227"/>
      <c r="AI18" s="227"/>
      <c r="AJ18" s="227"/>
      <c r="AK18" s="322" t="s">
        <v>52</v>
      </c>
      <c r="AL18" s="322"/>
      <c r="AM18" s="322"/>
      <c r="AN18" s="322"/>
      <c r="AO18" s="322"/>
      <c r="AP18" s="227"/>
      <c r="AQ18" s="227"/>
      <c r="AR18" s="227"/>
      <c r="AS18" s="227"/>
      <c r="AT18" s="227"/>
      <c r="AU18" s="227"/>
      <c r="AV18" s="322" t="s">
        <v>52</v>
      </c>
      <c r="AW18" s="322"/>
      <c r="AX18" s="322"/>
      <c r="AY18" s="322"/>
      <c r="AZ18" s="322"/>
      <c r="BA18" s="227"/>
      <c r="BB18" s="227"/>
      <c r="BC18" s="227"/>
      <c r="BD18" s="227"/>
      <c r="BE18" s="227"/>
      <c r="BF18" s="227"/>
      <c r="BG18" s="322" t="s">
        <v>52</v>
      </c>
      <c r="BH18" s="322"/>
      <c r="BI18" s="322"/>
      <c r="BJ18" s="322"/>
      <c r="BK18" s="322"/>
      <c r="BL18" s="227"/>
      <c r="BM18" s="227"/>
      <c r="BN18" s="227"/>
    </row>
    <row r="19" spans="1:66" x14ac:dyDescent="0.35">
      <c r="A19" s="325">
        <f>Personalisier!D8</f>
        <v>0</v>
      </c>
      <c r="B19" s="326"/>
      <c r="C19" s="174">
        <f>_xlfn.XLOOKUP($F$6,Database!$B$5:$K$5,Database!B14:K14)</f>
        <v>0</v>
      </c>
      <c r="D19" s="79">
        <f>_xlfn.XLOOKUP($F$6,Database!$O$5:$X$5,Database!O14:X14)</f>
        <v>0</v>
      </c>
      <c r="E19" s="80" t="e">
        <f>_xlfn.XLOOKUP($F$6,Database!$B$5:$K$5,Database!B56:K56)</f>
        <v>#DIV/0!</v>
      </c>
      <c r="F19" s="80">
        <f>_xlfn.XLOOKUP($F$6,Database!$O$5:$X$5,Database!O56:X56)</f>
        <v>0</v>
      </c>
      <c r="G19" s="80">
        <f>_xlfn.XLOOKUP($F$6,Database!$B$5:$K$5,Database!B98:K98)</f>
        <v>0</v>
      </c>
      <c r="H19" s="242"/>
      <c r="I19" s="242"/>
      <c r="J19" s="242"/>
      <c r="K19" s="242"/>
      <c r="O19" s="323">
        <f>$F$10</f>
        <v>0</v>
      </c>
      <c r="P19" s="323"/>
      <c r="Q19" s="323"/>
      <c r="R19" s="73"/>
      <c r="S19" s="74">
        <f>VLOOKUP(Q6,$A$14:$K$47,6,FALSE)</f>
        <v>0</v>
      </c>
      <c r="Z19" s="323">
        <f>$F$10</f>
        <v>0</v>
      </c>
      <c r="AA19" s="323"/>
      <c r="AB19" s="323"/>
      <c r="AC19" s="73"/>
      <c r="AD19" s="74">
        <f>VLOOKUP(AB6,$A$14:$K$47,6,FALSE)</f>
        <v>0</v>
      </c>
      <c r="AK19" s="323">
        <f>$F$10</f>
        <v>0</v>
      </c>
      <c r="AL19" s="323"/>
      <c r="AM19" s="323"/>
      <c r="AN19" s="73"/>
      <c r="AO19" s="74">
        <f>VLOOKUP(AM6,$A$14:$K$47,6,FALSE)</f>
        <v>0</v>
      </c>
      <c r="AV19" s="323">
        <f>$F$10</f>
        <v>0</v>
      </c>
      <c r="AW19" s="323"/>
      <c r="AX19" s="323"/>
      <c r="AY19" s="73"/>
      <c r="AZ19" s="74">
        <f>VLOOKUP(AX6,$A$14:$K$47,6,FALSE)</f>
        <v>0</v>
      </c>
      <c r="BG19" s="323">
        <f>$F$10</f>
        <v>0</v>
      </c>
      <c r="BH19" s="323"/>
      <c r="BI19" s="323"/>
      <c r="BJ19" s="73"/>
      <c r="BK19" s="74">
        <f>VLOOKUP(BI6,$A$14:$K$47,6,FALSE)</f>
        <v>0</v>
      </c>
    </row>
    <row r="20" spans="1:66" x14ac:dyDescent="0.35">
      <c r="A20" s="325">
        <f>Personalisier!D9</f>
        <v>0</v>
      </c>
      <c r="B20" s="326"/>
      <c r="C20" s="174">
        <f>_xlfn.XLOOKUP($F$6,Database!$B$5:$K$5,Database!B15:K15)</f>
        <v>0</v>
      </c>
      <c r="D20" s="79">
        <f>_xlfn.XLOOKUP($F$6,Database!$O$5:$X$5,Database!O15:X15)</f>
        <v>0</v>
      </c>
      <c r="E20" s="80" t="e">
        <f>_xlfn.XLOOKUP($F$6,Database!$B$5:$K$5,Database!B57:K57)</f>
        <v>#DIV/0!</v>
      </c>
      <c r="F20" s="80">
        <f>_xlfn.XLOOKUP($F$6,Database!$O$5:$X$5,Database!O57:X57)</f>
        <v>0</v>
      </c>
      <c r="G20" s="80">
        <f>_xlfn.XLOOKUP($F$6,Database!$B$5:$K$5,Database!B99:K99)</f>
        <v>0</v>
      </c>
      <c r="H20" s="242"/>
      <c r="I20" s="242"/>
      <c r="J20" s="242"/>
      <c r="K20" s="242"/>
      <c r="O20" s="321">
        <f>$G$10</f>
        <v>0</v>
      </c>
      <c r="P20" s="321"/>
      <c r="Q20" s="321"/>
      <c r="R20" s="75"/>
      <c r="S20" s="76">
        <f>VLOOKUP(Q6,$A$14:$K$47,7,FALSE)</f>
        <v>0</v>
      </c>
      <c r="Z20" s="321">
        <f>$G$10</f>
        <v>0</v>
      </c>
      <c r="AA20" s="321"/>
      <c r="AB20" s="321"/>
      <c r="AC20" s="75"/>
      <c r="AD20" s="76">
        <f>VLOOKUP(AB6,$A$14:$K$47,7,FALSE)</f>
        <v>0</v>
      </c>
      <c r="AK20" s="321">
        <f>$G$10</f>
        <v>0</v>
      </c>
      <c r="AL20" s="321"/>
      <c r="AM20" s="321"/>
      <c r="AN20" s="75"/>
      <c r="AO20" s="76">
        <f>VLOOKUP(AM6,$A$14:$K$47,7,FALSE)</f>
        <v>0</v>
      </c>
      <c r="AV20" s="321">
        <f>$G$10</f>
        <v>0</v>
      </c>
      <c r="AW20" s="321"/>
      <c r="AX20" s="321"/>
      <c r="AY20" s="75"/>
      <c r="AZ20" s="76">
        <f>VLOOKUP(AX6,$A$14:$K$47,7,FALSE)</f>
        <v>0</v>
      </c>
      <c r="BG20" s="321">
        <f>$G$10</f>
        <v>0</v>
      </c>
      <c r="BH20" s="321"/>
      <c r="BI20" s="321"/>
      <c r="BJ20" s="75"/>
      <c r="BK20" s="76">
        <f>VLOOKUP(BI6,$A$14:$K$47,7,FALSE)</f>
        <v>0</v>
      </c>
    </row>
    <row r="21" spans="1:66" x14ac:dyDescent="0.35">
      <c r="A21" s="325">
        <f>Personalisier!D10</f>
        <v>0</v>
      </c>
      <c r="B21" s="326"/>
      <c r="C21" s="174">
        <f>_xlfn.XLOOKUP($F$6,Database!$B$5:$K$5,Database!B16:K16)</f>
        <v>0</v>
      </c>
      <c r="D21" s="79">
        <f>_xlfn.XLOOKUP($F$6,Database!$O$5:$X$5,Database!O16:X16)</f>
        <v>0</v>
      </c>
      <c r="E21" s="80" t="e">
        <f>_xlfn.XLOOKUP($F$6,Database!$B$5:$K$5,Database!B58:K58)</f>
        <v>#DIV/0!</v>
      </c>
      <c r="F21" s="80">
        <f>_xlfn.XLOOKUP($F$6,Database!$O$5:$X$5,Database!O58:X58)</f>
        <v>0</v>
      </c>
      <c r="G21" s="80">
        <f>_xlfn.XLOOKUP($F$6,Database!$B$5:$K$5,Database!B100:K100)</f>
        <v>0</v>
      </c>
      <c r="H21" s="242"/>
      <c r="I21" s="242"/>
      <c r="J21" s="242"/>
      <c r="K21" s="242"/>
      <c r="O21" s="321" t="str">
        <f>$H$10</f>
        <v>SlimCijfer.nl</v>
      </c>
      <c r="P21" s="321"/>
      <c r="Q21" s="321"/>
      <c r="R21" s="75"/>
      <c r="S21" s="76">
        <f>VLOOKUP(Q6,$A$14:$K$47,8,FALSE)</f>
        <v>0</v>
      </c>
      <c r="Z21" s="321" t="str">
        <f>$H$10</f>
        <v>SlimCijfer.nl</v>
      </c>
      <c r="AA21" s="321"/>
      <c r="AB21" s="321"/>
      <c r="AC21" s="75"/>
      <c r="AD21" s="76">
        <f>VLOOKUP(AB6,$A$14:$K$47,8,FALSE)</f>
        <v>0</v>
      </c>
      <c r="AK21" s="321" t="str">
        <f>$H$10</f>
        <v>SlimCijfer.nl</v>
      </c>
      <c r="AL21" s="321"/>
      <c r="AM21" s="321"/>
      <c r="AN21" s="75"/>
      <c r="AO21" s="76">
        <f>VLOOKUP(AM6,$A$14:$K$47,8,FALSE)</f>
        <v>0</v>
      </c>
      <c r="AV21" s="321" t="str">
        <f>$H$10</f>
        <v>SlimCijfer.nl</v>
      </c>
      <c r="AW21" s="321"/>
      <c r="AX21" s="321"/>
      <c r="AY21" s="75"/>
      <c r="AZ21" s="76">
        <f>VLOOKUP(AX6,$A$14:$K$47,8,FALSE)</f>
        <v>0</v>
      </c>
      <c r="BG21" s="321" t="str">
        <f>$H$10</f>
        <v>SlimCijfer.nl</v>
      </c>
      <c r="BH21" s="321"/>
      <c r="BI21" s="321"/>
      <c r="BJ21" s="75"/>
      <c r="BK21" s="76">
        <f>VLOOKUP(BI6,$A$14:$K$47,8,FALSE)</f>
        <v>0</v>
      </c>
    </row>
    <row r="22" spans="1:66" x14ac:dyDescent="0.35">
      <c r="A22" s="325">
        <f>Personalisier!D11</f>
        <v>0</v>
      </c>
      <c r="B22" s="326"/>
      <c r="C22" s="174">
        <f>_xlfn.XLOOKUP($F$6,Database!$B$5:$K$5,Database!B17:K17)</f>
        <v>0</v>
      </c>
      <c r="D22" s="79">
        <f>_xlfn.XLOOKUP($F$6,Database!$O$5:$X$5,Database!O17:X17)</f>
        <v>0</v>
      </c>
      <c r="E22" s="80" t="e">
        <f>_xlfn.XLOOKUP($F$6,Database!$B$5:$K$5,Database!B59:K59)</f>
        <v>#DIV/0!</v>
      </c>
      <c r="F22" s="80">
        <f>_xlfn.XLOOKUP($F$6,Database!$O$5:$X$5,Database!O59:X59)</f>
        <v>0</v>
      </c>
      <c r="G22" s="80">
        <f>_xlfn.XLOOKUP($F$6,Database!$B$5:$K$5,Database!B101:K101)</f>
        <v>0</v>
      </c>
      <c r="H22" s="242"/>
      <c r="I22" s="242"/>
      <c r="J22" s="242"/>
      <c r="K22" s="242"/>
      <c r="O22" s="321" t="str">
        <f>$I$10</f>
        <v>SlimCijfer.nl</v>
      </c>
      <c r="P22" s="321"/>
      <c r="Q22" s="321"/>
      <c r="R22" s="75"/>
      <c r="S22" s="76">
        <f>VLOOKUP(Q6,$A$14:$K$47,9,FALSE)</f>
        <v>0</v>
      </c>
      <c r="Z22" s="321" t="str">
        <f>$I$10</f>
        <v>SlimCijfer.nl</v>
      </c>
      <c r="AA22" s="321"/>
      <c r="AB22" s="321"/>
      <c r="AC22" s="75"/>
      <c r="AD22" s="76">
        <f>VLOOKUP(AB6,$A$14:$K$47,9,FALSE)</f>
        <v>0</v>
      </c>
      <c r="AK22" s="321" t="str">
        <f>$I$10</f>
        <v>SlimCijfer.nl</v>
      </c>
      <c r="AL22" s="321"/>
      <c r="AM22" s="321"/>
      <c r="AN22" s="75"/>
      <c r="AO22" s="76">
        <f>VLOOKUP(AM6,$A$14:$K$47,9,FALSE)</f>
        <v>0</v>
      </c>
      <c r="AV22" s="321" t="str">
        <f>$I$10</f>
        <v>SlimCijfer.nl</v>
      </c>
      <c r="AW22" s="321"/>
      <c r="AX22" s="321"/>
      <c r="AY22" s="75"/>
      <c r="AZ22" s="76">
        <f>VLOOKUP(AX6,$A$14:$K$47,9,FALSE)</f>
        <v>0</v>
      </c>
      <c r="BG22" s="321" t="str">
        <f>$I$10</f>
        <v>SlimCijfer.nl</v>
      </c>
      <c r="BH22" s="321"/>
      <c r="BI22" s="321"/>
      <c r="BJ22" s="75"/>
      <c r="BK22" s="76">
        <f>VLOOKUP(BI6,$A$14:$K$47,9,FALSE)</f>
        <v>0</v>
      </c>
    </row>
    <row r="23" spans="1:66" x14ac:dyDescent="0.35">
      <c r="A23" s="325">
        <f>Personalisier!D12</f>
        <v>0</v>
      </c>
      <c r="B23" s="326"/>
      <c r="C23" s="174">
        <f>_xlfn.XLOOKUP($F$6,Database!$B$5:$K$5,Database!B18:K18)</f>
        <v>0</v>
      </c>
      <c r="D23" s="79">
        <f>_xlfn.XLOOKUP($F$6,Database!$O$5:$X$5,Database!O18:X18)</f>
        <v>0</v>
      </c>
      <c r="E23" s="80" t="e">
        <f>_xlfn.XLOOKUP($F$6,Database!$B$5:$K$5,Database!B60:K60)</f>
        <v>#DIV/0!</v>
      </c>
      <c r="F23" s="80">
        <f>_xlfn.XLOOKUP($F$6,Database!$O$5:$X$5,Database!O60:X60)</f>
        <v>0</v>
      </c>
      <c r="G23" s="80">
        <f>_xlfn.XLOOKUP($F$6,Database!$B$5:$K$5,Database!B102:K102)</f>
        <v>0</v>
      </c>
      <c r="H23" s="242"/>
      <c r="I23" s="242"/>
      <c r="J23" s="242"/>
      <c r="K23" s="242"/>
      <c r="O23" s="321" t="str">
        <f>$J$10</f>
        <v>SlimCijfer.nl</v>
      </c>
      <c r="P23" s="321"/>
      <c r="Q23" s="321"/>
      <c r="R23" s="75"/>
      <c r="S23" s="76">
        <f>VLOOKUP(Q6,$A$14:$K$47,10,FALSE)</f>
        <v>0</v>
      </c>
      <c r="Z23" s="321" t="str">
        <f>$J$10</f>
        <v>SlimCijfer.nl</v>
      </c>
      <c r="AA23" s="321"/>
      <c r="AB23" s="321"/>
      <c r="AC23" s="75"/>
      <c r="AD23" s="76">
        <f>VLOOKUP(AB6,$A$14:$K$47,10,FALSE)</f>
        <v>0</v>
      </c>
      <c r="AK23" s="321" t="str">
        <f>$J$10</f>
        <v>SlimCijfer.nl</v>
      </c>
      <c r="AL23" s="321"/>
      <c r="AM23" s="321"/>
      <c r="AN23" s="75"/>
      <c r="AO23" s="76">
        <f>VLOOKUP(AM6,$A$14:$K$47,10,FALSE)</f>
        <v>0</v>
      </c>
      <c r="AV23" s="321" t="str">
        <f>$J$10</f>
        <v>SlimCijfer.nl</v>
      </c>
      <c r="AW23" s="321"/>
      <c r="AX23" s="321"/>
      <c r="AY23" s="75"/>
      <c r="AZ23" s="76">
        <f>VLOOKUP(AX6,$A$14:$K$47,10,FALSE)</f>
        <v>0</v>
      </c>
      <c r="BG23" s="321" t="str">
        <f>$J$10</f>
        <v>SlimCijfer.nl</v>
      </c>
      <c r="BH23" s="321"/>
      <c r="BI23" s="321"/>
      <c r="BJ23" s="75"/>
      <c r="BK23" s="76">
        <f>VLOOKUP(BI6,$A$14:$K$47,10,FALSE)</f>
        <v>0</v>
      </c>
    </row>
    <row r="24" spans="1:66" x14ac:dyDescent="0.35">
      <c r="A24" s="327" t="str">
        <f>Personalisier!D13</f>
        <v>SlimCijfer.nl</v>
      </c>
      <c r="B24" s="328"/>
      <c r="C24" s="240"/>
      <c r="D24" s="241"/>
      <c r="E24" s="242"/>
      <c r="F24" s="242"/>
      <c r="G24" s="242"/>
      <c r="H24" s="242"/>
      <c r="I24" s="242"/>
      <c r="J24" s="242"/>
      <c r="K24" s="242"/>
      <c r="O24" s="320" t="str">
        <f>$K$10</f>
        <v>SlimCijfer.nl</v>
      </c>
      <c r="P24" s="320"/>
      <c r="Q24" s="320"/>
      <c r="R24" s="77"/>
      <c r="S24" s="78">
        <f>VLOOKUP(Q6,$A$14:$K$47,11,FALSE)</f>
        <v>0</v>
      </c>
      <c r="Z24" s="320" t="str">
        <f>$K$10</f>
        <v>SlimCijfer.nl</v>
      </c>
      <c r="AA24" s="320"/>
      <c r="AB24" s="320"/>
      <c r="AC24" s="77"/>
      <c r="AD24" s="78">
        <f>VLOOKUP(AB6,$A$14:$K$47,11,FALSE)</f>
        <v>0</v>
      </c>
      <c r="AK24" s="320" t="str">
        <f>$K$10</f>
        <v>SlimCijfer.nl</v>
      </c>
      <c r="AL24" s="320"/>
      <c r="AM24" s="320"/>
      <c r="AN24" s="77"/>
      <c r="AO24" s="78">
        <f>VLOOKUP(AM6,$A$14:$K$47,11,FALSE)</f>
        <v>0</v>
      </c>
      <c r="AV24" s="320" t="str">
        <f>$K$10</f>
        <v>SlimCijfer.nl</v>
      </c>
      <c r="AW24" s="320"/>
      <c r="AX24" s="320"/>
      <c r="AY24" s="77"/>
      <c r="AZ24" s="78">
        <f>VLOOKUP(AX6,$A$14:$K$47,11,FALSE)</f>
        <v>0</v>
      </c>
      <c r="BG24" s="320" t="str">
        <f>$K$10</f>
        <v>SlimCijfer.nl</v>
      </c>
      <c r="BH24" s="320"/>
      <c r="BI24" s="320"/>
      <c r="BJ24" s="77"/>
      <c r="BK24" s="78">
        <f>VLOOKUP(BI6,$A$14:$K$47,11,FALSE)</f>
        <v>0</v>
      </c>
    </row>
    <row r="25" spans="1:66" x14ac:dyDescent="0.35">
      <c r="A25" s="327"/>
      <c r="B25" s="328"/>
      <c r="C25" s="240"/>
      <c r="D25" s="241"/>
      <c r="E25" s="242"/>
      <c r="F25" s="242"/>
      <c r="G25" s="242"/>
      <c r="H25" s="242"/>
      <c r="I25" s="242"/>
      <c r="J25" s="242"/>
      <c r="K25" s="242"/>
    </row>
    <row r="26" spans="1:66" x14ac:dyDescent="0.35">
      <c r="A26" s="327"/>
      <c r="B26" s="328"/>
      <c r="C26" s="240"/>
      <c r="D26" s="241"/>
      <c r="E26" s="242"/>
      <c r="F26" s="242"/>
      <c r="G26" s="242"/>
      <c r="H26" s="242"/>
      <c r="I26" s="242"/>
      <c r="J26" s="242"/>
      <c r="K26" s="242"/>
    </row>
    <row r="27" spans="1:66" x14ac:dyDescent="0.35">
      <c r="A27" s="327"/>
      <c r="B27" s="328"/>
      <c r="C27" s="240"/>
      <c r="D27" s="241"/>
      <c r="E27" s="242"/>
      <c r="F27" s="242"/>
      <c r="G27" s="242"/>
      <c r="H27" s="242"/>
      <c r="I27" s="242"/>
      <c r="J27" s="242"/>
      <c r="K27" s="242"/>
    </row>
    <row r="28" spans="1:66" x14ac:dyDescent="0.35">
      <c r="A28" s="327"/>
      <c r="B28" s="328"/>
      <c r="C28" s="240"/>
      <c r="D28" s="241"/>
      <c r="E28" s="242"/>
      <c r="F28" s="242"/>
      <c r="G28" s="242"/>
      <c r="H28" s="242"/>
      <c r="I28" s="242"/>
      <c r="J28" s="242"/>
      <c r="K28" s="242"/>
    </row>
    <row r="29" spans="1:66" x14ac:dyDescent="0.35">
      <c r="A29" s="327"/>
      <c r="B29" s="328"/>
      <c r="C29" s="240"/>
      <c r="D29" s="241"/>
      <c r="E29" s="242"/>
      <c r="F29" s="242"/>
      <c r="G29" s="242"/>
      <c r="H29" s="242"/>
      <c r="I29" s="242"/>
      <c r="J29" s="242"/>
      <c r="K29" s="242"/>
    </row>
    <row r="30" spans="1:66" x14ac:dyDescent="0.35">
      <c r="A30" s="327"/>
      <c r="B30" s="328"/>
      <c r="C30" s="240"/>
      <c r="D30" s="241"/>
      <c r="E30" s="242"/>
      <c r="F30" s="242"/>
      <c r="G30" s="242"/>
      <c r="H30" s="242"/>
      <c r="I30" s="242"/>
      <c r="J30" s="242"/>
      <c r="K30" s="242"/>
    </row>
    <row r="31" spans="1:66" x14ac:dyDescent="0.35">
      <c r="A31" s="327"/>
      <c r="B31" s="328"/>
      <c r="C31" s="240"/>
      <c r="D31" s="241"/>
      <c r="E31" s="242"/>
      <c r="F31" s="242"/>
      <c r="G31" s="242"/>
      <c r="H31" s="242"/>
      <c r="I31" s="242"/>
      <c r="J31" s="242"/>
      <c r="K31" s="242"/>
    </row>
    <row r="32" spans="1:66" x14ac:dyDescent="0.35">
      <c r="A32" s="327"/>
      <c r="B32" s="328"/>
      <c r="C32" s="240"/>
      <c r="D32" s="241"/>
      <c r="E32" s="242"/>
      <c r="F32" s="242"/>
      <c r="G32" s="242"/>
      <c r="H32" s="242"/>
      <c r="I32" s="242"/>
      <c r="J32" s="242"/>
      <c r="K32" s="242"/>
    </row>
    <row r="33" spans="1:66" x14ac:dyDescent="0.35">
      <c r="A33" s="327"/>
      <c r="B33" s="328"/>
      <c r="C33" s="240"/>
      <c r="D33" s="241"/>
      <c r="E33" s="242"/>
      <c r="F33" s="242"/>
      <c r="G33" s="242"/>
      <c r="H33" s="242"/>
      <c r="I33" s="242"/>
      <c r="J33" s="242"/>
      <c r="K33" s="242"/>
    </row>
    <row r="34" spans="1:66" x14ac:dyDescent="0.35">
      <c r="A34" s="327"/>
      <c r="B34" s="328"/>
      <c r="C34" s="240"/>
      <c r="D34" s="241"/>
      <c r="E34" s="242"/>
      <c r="F34" s="242"/>
      <c r="G34" s="242"/>
      <c r="H34" s="242"/>
      <c r="I34" s="242"/>
      <c r="J34" s="242"/>
      <c r="K34" s="242"/>
    </row>
    <row r="35" spans="1:66" x14ac:dyDescent="0.35">
      <c r="A35" s="327"/>
      <c r="B35" s="328"/>
      <c r="C35" s="240"/>
      <c r="D35" s="241"/>
      <c r="E35" s="242"/>
      <c r="F35" s="242"/>
      <c r="G35" s="242"/>
      <c r="H35" s="242"/>
      <c r="I35" s="242"/>
      <c r="J35" s="242"/>
      <c r="K35" s="242"/>
    </row>
    <row r="36" spans="1:66" x14ac:dyDescent="0.35">
      <c r="A36" s="327"/>
      <c r="B36" s="328"/>
      <c r="C36" s="240"/>
      <c r="D36" s="241"/>
      <c r="E36" s="242"/>
      <c r="F36" s="242"/>
      <c r="G36" s="242"/>
      <c r="H36" s="242"/>
      <c r="I36" s="242"/>
      <c r="J36" s="242"/>
      <c r="K36" s="242"/>
    </row>
    <row r="37" spans="1:66" x14ac:dyDescent="0.35">
      <c r="A37" s="327"/>
      <c r="B37" s="328"/>
      <c r="C37" s="240"/>
      <c r="D37" s="241"/>
      <c r="E37" s="242"/>
      <c r="F37" s="242"/>
      <c r="G37" s="242"/>
      <c r="H37" s="242"/>
      <c r="I37" s="242"/>
      <c r="J37" s="242"/>
      <c r="K37" s="242"/>
    </row>
    <row r="38" spans="1:66" x14ac:dyDescent="0.35">
      <c r="A38" s="327"/>
      <c r="B38" s="328"/>
      <c r="C38" s="240"/>
      <c r="D38" s="241"/>
      <c r="E38" s="242"/>
      <c r="F38" s="242"/>
      <c r="G38" s="242"/>
      <c r="H38" s="242"/>
      <c r="I38" s="242"/>
      <c r="J38" s="242"/>
      <c r="K38" s="242"/>
    </row>
    <row r="39" spans="1:66" x14ac:dyDescent="0.35">
      <c r="A39" s="327"/>
      <c r="B39" s="328"/>
      <c r="C39" s="240"/>
      <c r="D39" s="241"/>
      <c r="E39" s="242"/>
      <c r="F39" s="242"/>
      <c r="G39" s="242"/>
      <c r="H39" s="242"/>
      <c r="I39" s="242"/>
      <c r="J39" s="242"/>
      <c r="K39" s="242"/>
    </row>
    <row r="40" spans="1:66" x14ac:dyDescent="0.35">
      <c r="A40" s="327"/>
      <c r="B40" s="328"/>
      <c r="C40" s="240"/>
      <c r="D40" s="241"/>
      <c r="E40" s="242"/>
      <c r="F40" s="242"/>
      <c r="G40" s="242"/>
      <c r="H40" s="242"/>
      <c r="I40" s="242"/>
      <c r="J40" s="242"/>
      <c r="K40" s="242"/>
    </row>
    <row r="41" spans="1:66" x14ac:dyDescent="0.35">
      <c r="A41" s="327"/>
      <c r="B41" s="328"/>
      <c r="C41" s="240"/>
      <c r="D41" s="241"/>
      <c r="E41" s="242"/>
      <c r="F41" s="242"/>
      <c r="G41" s="242"/>
      <c r="H41" s="242"/>
      <c r="I41" s="242"/>
      <c r="J41" s="242"/>
      <c r="K41" s="242"/>
    </row>
    <row r="42" spans="1:66" x14ac:dyDescent="0.35">
      <c r="A42" s="327"/>
      <c r="B42" s="328"/>
      <c r="C42" s="240"/>
      <c r="D42" s="241"/>
      <c r="E42" s="242"/>
      <c r="F42" s="242"/>
      <c r="G42" s="242"/>
      <c r="H42" s="242"/>
      <c r="I42" s="242"/>
      <c r="J42" s="242"/>
      <c r="K42" s="242"/>
    </row>
    <row r="43" spans="1:66" x14ac:dyDescent="0.35">
      <c r="A43" s="327"/>
      <c r="B43" s="328"/>
      <c r="C43" s="240"/>
      <c r="D43" s="241"/>
      <c r="E43" s="242"/>
      <c r="F43" s="242"/>
      <c r="G43" s="242"/>
      <c r="H43" s="242"/>
      <c r="I43" s="242"/>
      <c r="J43" s="242"/>
      <c r="K43" s="242"/>
    </row>
    <row r="44" spans="1:66" x14ac:dyDescent="0.35">
      <c r="A44" s="327"/>
      <c r="B44" s="328"/>
      <c r="C44" s="240"/>
      <c r="D44" s="241"/>
      <c r="E44" s="242"/>
      <c r="F44" s="242"/>
      <c r="G44" s="242"/>
      <c r="H44" s="242"/>
      <c r="I44" s="242"/>
      <c r="J44" s="242"/>
      <c r="K44" s="242"/>
    </row>
    <row r="45" spans="1:66" x14ac:dyDescent="0.35">
      <c r="A45" s="327"/>
      <c r="B45" s="328"/>
      <c r="C45" s="240"/>
      <c r="D45" s="241"/>
      <c r="E45" s="242"/>
      <c r="F45" s="242"/>
      <c r="G45" s="242"/>
      <c r="H45" s="242"/>
      <c r="I45" s="242"/>
      <c r="J45" s="242"/>
      <c r="K45" s="242"/>
    </row>
    <row r="46" spans="1:66" x14ac:dyDescent="0.35">
      <c r="A46" s="327"/>
      <c r="B46" s="328"/>
      <c r="C46" s="240"/>
      <c r="D46" s="241"/>
      <c r="E46" s="242"/>
      <c r="F46" s="242"/>
      <c r="G46" s="242"/>
      <c r="H46" s="242"/>
      <c r="I46" s="242"/>
      <c r="J46" s="242"/>
      <c r="K46" s="242"/>
    </row>
    <row r="47" spans="1:66" x14ac:dyDescent="0.35">
      <c r="A47" s="327"/>
      <c r="B47" s="328"/>
      <c r="C47" s="240"/>
      <c r="D47" s="241"/>
      <c r="E47" s="242"/>
      <c r="F47" s="242"/>
      <c r="G47" s="242"/>
      <c r="H47" s="242"/>
      <c r="I47" s="242"/>
      <c r="J47" s="242"/>
      <c r="K47" s="242"/>
    </row>
    <row r="48" spans="1:66" x14ac:dyDescent="0.35">
      <c r="K48" s="81" t="str">
        <f>Informatie!$A$21</f>
        <v>© 2022 SlimCijfer.nl, The Netherlands, All Rights Reserved.</v>
      </c>
      <c r="U48" s="319" t="s">
        <v>53</v>
      </c>
      <c r="V48" s="319"/>
      <c r="AF48" s="319" t="str">
        <f>U48</f>
        <v>LOGO</v>
      </c>
      <c r="AG48" s="319"/>
      <c r="AQ48" s="319" t="str">
        <f>U48</f>
        <v>LOGO</v>
      </c>
      <c r="AR48" s="319"/>
      <c r="BB48" s="319" t="str">
        <f>U48</f>
        <v>LOGO</v>
      </c>
      <c r="BC48" s="319"/>
      <c r="BM48" s="319" t="str">
        <f>U48</f>
        <v>LOGO</v>
      </c>
      <c r="BN48" s="319"/>
    </row>
    <row r="49" spans="2:66" x14ac:dyDescent="0.35">
      <c r="B49" s="157"/>
      <c r="C49" s="157"/>
      <c r="D49" s="157"/>
      <c r="E49" s="157"/>
      <c r="F49" s="157"/>
      <c r="G49" s="157"/>
      <c r="H49" s="157"/>
      <c r="I49" s="157"/>
      <c r="J49" s="157"/>
      <c r="K49" s="81" t="str">
        <f>Informatie!D21</f>
        <v>LICENTIE: SlimCijfer.nl Basic, 2022</v>
      </c>
      <c r="M49" s="157"/>
      <c r="N49" s="157"/>
      <c r="O49" s="157"/>
      <c r="P49" s="157"/>
      <c r="Q49" s="154" t="str">
        <f>Informatie!D21</f>
        <v>LICENTIE: SlimCijfer.nl Basic, 2022</v>
      </c>
      <c r="R49" s="157"/>
      <c r="S49" s="157"/>
      <c r="T49" s="157"/>
      <c r="U49" s="319"/>
      <c r="V49" s="319"/>
      <c r="X49" s="157"/>
      <c r="Y49" s="157"/>
      <c r="Z49" s="157"/>
      <c r="AA49" s="157"/>
      <c r="AB49" s="154" t="str">
        <f>Q49</f>
        <v>LICENTIE: SlimCijfer.nl Basic, 2022</v>
      </c>
      <c r="AC49" s="157"/>
      <c r="AD49" s="157"/>
      <c r="AE49" s="157"/>
      <c r="AF49" s="319"/>
      <c r="AG49" s="319"/>
      <c r="AI49" s="157"/>
      <c r="AJ49" s="157"/>
      <c r="AK49" s="157"/>
      <c r="AL49" s="157"/>
      <c r="AM49" s="154" t="str">
        <f>Q49</f>
        <v>LICENTIE: SlimCijfer.nl Basic, 2022</v>
      </c>
      <c r="AN49" s="157"/>
      <c r="AO49" s="157"/>
      <c r="AP49" s="157"/>
      <c r="AQ49" s="319"/>
      <c r="AR49" s="319"/>
      <c r="AT49" s="157"/>
      <c r="AU49" s="157"/>
      <c r="AV49" s="157"/>
      <c r="AW49" s="157"/>
      <c r="AX49" s="154" t="str">
        <f>Q49</f>
        <v>LICENTIE: SlimCijfer.nl Basic, 2022</v>
      </c>
      <c r="AY49" s="157"/>
      <c r="AZ49" s="157"/>
      <c r="BA49" s="157"/>
      <c r="BB49" s="319"/>
      <c r="BC49" s="319"/>
      <c r="BE49" s="157"/>
      <c r="BF49" s="157"/>
      <c r="BG49" s="157"/>
      <c r="BH49" s="157"/>
      <c r="BI49" s="154" t="str">
        <f>Q49</f>
        <v>LICENTIE: SlimCijfer.nl Basic, 2022</v>
      </c>
      <c r="BJ49" s="157"/>
      <c r="BK49" s="157"/>
      <c r="BL49" s="157"/>
      <c r="BM49" s="319"/>
      <c r="BN49" s="319"/>
    </row>
    <row r="50" spans="2:66" x14ac:dyDescent="0.35">
      <c r="B50" s="157"/>
      <c r="C50" s="157"/>
      <c r="D50" s="157"/>
      <c r="E50" s="157"/>
      <c r="F50" s="157"/>
      <c r="G50" s="157"/>
      <c r="H50" s="157"/>
      <c r="I50" s="157"/>
      <c r="J50" s="157"/>
      <c r="K50" s="81"/>
      <c r="M50" s="318" t="str">
        <f>Informatie!A21</f>
        <v>© 2022 SlimCijfer.nl, The Netherlands, All Rights Reserved.</v>
      </c>
      <c r="N50" s="318"/>
      <c r="O50" s="318"/>
      <c r="P50" s="318"/>
      <c r="Q50" s="318"/>
      <c r="R50" s="318"/>
      <c r="S50" s="318"/>
      <c r="T50" s="318"/>
      <c r="U50" s="318"/>
      <c r="X50" s="318" t="str">
        <f>M50</f>
        <v>© 2022 SlimCijfer.nl, The Netherlands, All Rights Reserved.</v>
      </c>
      <c r="Y50" s="318"/>
      <c r="Z50" s="318"/>
      <c r="AA50" s="318"/>
      <c r="AB50" s="318"/>
      <c r="AC50" s="318"/>
      <c r="AD50" s="318"/>
      <c r="AE50" s="318"/>
      <c r="AF50" s="318"/>
      <c r="AI50" s="318" t="str">
        <f>M50</f>
        <v>© 2022 SlimCijfer.nl, The Netherlands, All Rights Reserved.</v>
      </c>
      <c r="AJ50" s="318"/>
      <c r="AK50" s="318"/>
      <c r="AL50" s="318"/>
      <c r="AM50" s="318"/>
      <c r="AN50" s="318"/>
      <c r="AO50" s="318"/>
      <c r="AP50" s="318"/>
      <c r="AQ50" s="318"/>
      <c r="AT50" s="318" t="str">
        <f>M50</f>
        <v>© 2022 SlimCijfer.nl, The Netherlands, All Rights Reserved.</v>
      </c>
      <c r="AU50" s="318"/>
      <c r="AV50" s="318"/>
      <c r="AW50" s="318"/>
      <c r="AX50" s="318"/>
      <c r="AY50" s="318"/>
      <c r="AZ50" s="318"/>
      <c r="BA50" s="318"/>
      <c r="BB50" s="318"/>
      <c r="BE50" s="318" t="str">
        <f>M50</f>
        <v>© 2022 SlimCijfer.nl, The Netherlands, All Rights Reserved.</v>
      </c>
      <c r="BF50" s="318"/>
      <c r="BG50" s="318"/>
      <c r="BH50" s="318"/>
      <c r="BI50" s="318"/>
      <c r="BJ50" s="318"/>
      <c r="BK50" s="318"/>
      <c r="BL50" s="318"/>
      <c r="BM50" s="318"/>
    </row>
    <row r="52" spans="2:66" ht="14.4" customHeight="1" x14ac:dyDescent="0.35">
      <c r="D52" s="317" t="s">
        <v>28</v>
      </c>
      <c r="E52" s="317"/>
      <c r="F52" s="317"/>
      <c r="G52" s="317"/>
      <c r="H52" s="317"/>
      <c r="O52" s="317" t="s">
        <v>28</v>
      </c>
      <c r="P52" s="317"/>
      <c r="Q52" s="317"/>
      <c r="R52" s="317"/>
      <c r="S52" s="317"/>
      <c r="Z52" s="317" t="s">
        <v>28</v>
      </c>
      <c r="AA52" s="317"/>
      <c r="AB52" s="317"/>
      <c r="AC52" s="317"/>
      <c r="AD52" s="317"/>
      <c r="AK52" s="317" t="s">
        <v>28</v>
      </c>
      <c r="AL52" s="317"/>
      <c r="AM52" s="317"/>
      <c r="AN52" s="317"/>
      <c r="AO52" s="317"/>
      <c r="AV52" s="317" t="s">
        <v>28</v>
      </c>
      <c r="AW52" s="317"/>
      <c r="AX52" s="317"/>
      <c r="AY52" s="317"/>
      <c r="AZ52" s="317"/>
      <c r="BG52" s="317" t="s">
        <v>28</v>
      </c>
      <c r="BH52" s="317"/>
      <c r="BI52" s="317"/>
      <c r="BJ52" s="317"/>
      <c r="BK52" s="317"/>
    </row>
    <row r="53" spans="2:66" ht="14.4" customHeight="1" x14ac:dyDescent="0.35">
      <c r="D53" s="317"/>
      <c r="E53" s="317"/>
      <c r="F53" s="317"/>
      <c r="G53" s="317"/>
      <c r="H53" s="317"/>
      <c r="O53" s="317"/>
      <c r="P53" s="317"/>
      <c r="Q53" s="317"/>
      <c r="R53" s="317"/>
      <c r="S53" s="317"/>
      <c r="Z53" s="317"/>
      <c r="AA53" s="317"/>
      <c r="AB53" s="317"/>
      <c r="AC53" s="317"/>
      <c r="AD53" s="317"/>
      <c r="AK53" s="317"/>
      <c r="AL53" s="317"/>
      <c r="AM53" s="317"/>
      <c r="AN53" s="317"/>
      <c r="AO53" s="317"/>
      <c r="AV53" s="317"/>
      <c r="AW53" s="317"/>
      <c r="AX53" s="317"/>
      <c r="AY53" s="317"/>
      <c r="AZ53" s="317"/>
      <c r="BG53" s="317"/>
      <c r="BH53" s="317"/>
      <c r="BI53" s="317"/>
      <c r="BJ53" s="317"/>
      <c r="BK53" s="317"/>
    </row>
    <row r="56" spans="2:66" ht="14.4" customHeight="1" x14ac:dyDescent="0.35">
      <c r="F56" s="324">
        <f>A19</f>
        <v>0</v>
      </c>
      <c r="G56" s="324"/>
      <c r="H56" s="324"/>
      <c r="Q56" s="324">
        <f>A20</f>
        <v>0</v>
      </c>
      <c r="R56" s="324"/>
      <c r="S56" s="324"/>
      <c r="AB56" s="324">
        <f>A21</f>
        <v>0</v>
      </c>
      <c r="AC56" s="324"/>
      <c r="AD56" s="324"/>
      <c r="AM56" s="324">
        <f>A22</f>
        <v>0</v>
      </c>
      <c r="AN56" s="324"/>
      <c r="AO56" s="324"/>
      <c r="AX56" s="324">
        <f>A23</f>
        <v>0</v>
      </c>
      <c r="AY56" s="324"/>
      <c r="AZ56" s="324"/>
      <c r="BI56" s="324" t="str">
        <f>A24</f>
        <v>SlimCijfer.nl</v>
      </c>
      <c r="BJ56" s="324"/>
      <c r="BK56" s="324"/>
    </row>
    <row r="57" spans="2:66" ht="14.4" customHeight="1" x14ac:dyDescent="0.35">
      <c r="D57" s="16" t="s">
        <v>45</v>
      </c>
      <c r="F57" s="324"/>
      <c r="G57" s="324"/>
      <c r="H57" s="324"/>
      <c r="O57" s="16" t="s">
        <v>45</v>
      </c>
      <c r="Q57" s="324"/>
      <c r="R57" s="324"/>
      <c r="S57" s="324"/>
      <c r="Z57" s="16" t="s">
        <v>45</v>
      </c>
      <c r="AB57" s="324"/>
      <c r="AC57" s="324"/>
      <c r="AD57" s="324"/>
      <c r="AK57" s="16" t="s">
        <v>45</v>
      </c>
      <c r="AM57" s="324"/>
      <c r="AN57" s="324"/>
      <c r="AO57" s="324"/>
      <c r="AV57" s="16" t="s">
        <v>45</v>
      </c>
      <c r="AX57" s="324"/>
      <c r="AY57" s="324"/>
      <c r="AZ57" s="324"/>
      <c r="BG57" s="16" t="s">
        <v>45</v>
      </c>
      <c r="BI57" s="324"/>
      <c r="BJ57" s="324"/>
      <c r="BK57" s="324"/>
    </row>
    <row r="59" spans="2:66" x14ac:dyDescent="0.35">
      <c r="D59" s="16" t="s">
        <v>43</v>
      </c>
      <c r="F59" s="16"/>
      <c r="G59" s="16"/>
      <c r="H59" s="17">
        <f>$F$6</f>
        <v>0</v>
      </c>
      <c r="O59" s="16" t="s">
        <v>43</v>
      </c>
      <c r="Q59" s="16"/>
      <c r="R59" s="16"/>
      <c r="S59" s="17">
        <f>$F$6</f>
        <v>0</v>
      </c>
      <c r="Z59" s="16" t="s">
        <v>43</v>
      </c>
      <c r="AB59" s="16"/>
      <c r="AC59" s="16"/>
      <c r="AD59" s="17">
        <f>$F$6</f>
        <v>0</v>
      </c>
      <c r="AK59" s="16" t="s">
        <v>43</v>
      </c>
      <c r="AM59" s="16"/>
      <c r="AN59" s="16"/>
      <c r="AO59" s="17">
        <f>$F$6</f>
        <v>0</v>
      </c>
      <c r="AV59" s="16" t="s">
        <v>43</v>
      </c>
      <c r="AX59" s="16"/>
      <c r="AY59" s="16"/>
      <c r="AZ59" s="17">
        <f>$F$6</f>
        <v>0</v>
      </c>
      <c r="BG59" s="16" t="s">
        <v>43</v>
      </c>
      <c r="BI59" s="16"/>
      <c r="BJ59" s="16"/>
      <c r="BK59" s="17">
        <f>$F$6</f>
        <v>0</v>
      </c>
    </row>
    <row r="60" spans="2:66" ht="14.4" customHeight="1" x14ac:dyDescent="0.35">
      <c r="D60" s="16" t="s">
        <v>44</v>
      </c>
      <c r="F60" s="16"/>
      <c r="G60" s="16"/>
      <c r="H60" s="17">
        <f>$F$7</f>
        <v>0</v>
      </c>
      <c r="O60" s="16" t="s">
        <v>44</v>
      </c>
      <c r="Q60" s="16"/>
      <c r="R60" s="16"/>
      <c r="S60" s="17">
        <f>$F$7</f>
        <v>0</v>
      </c>
      <c r="Z60" s="16" t="s">
        <v>44</v>
      </c>
      <c r="AB60" s="16"/>
      <c r="AC60" s="16"/>
      <c r="AD60" s="17">
        <f>$F$7</f>
        <v>0</v>
      </c>
      <c r="AK60" s="16" t="s">
        <v>44</v>
      </c>
      <c r="AM60" s="16"/>
      <c r="AN60" s="16"/>
      <c r="AO60" s="17">
        <f>$F$7</f>
        <v>0</v>
      </c>
      <c r="AV60" s="16" t="s">
        <v>44</v>
      </c>
      <c r="AX60" s="16"/>
      <c r="AY60" s="16"/>
      <c r="AZ60" s="17">
        <f>$F$7</f>
        <v>0</v>
      </c>
      <c r="BG60" s="16" t="s">
        <v>44</v>
      </c>
      <c r="BI60" s="16"/>
      <c r="BJ60" s="16"/>
      <c r="BK60" s="17">
        <f>$F$7</f>
        <v>0</v>
      </c>
    </row>
    <row r="61" spans="2:66" ht="14.4" customHeight="1" x14ac:dyDescent="0.35"/>
    <row r="63" spans="2:66" x14ac:dyDescent="0.35">
      <c r="D63" s="18" t="s">
        <v>48</v>
      </c>
      <c r="E63" s="18"/>
      <c r="F63" s="18"/>
      <c r="G63" s="18"/>
      <c r="H63" s="19">
        <f>VLOOKUP(F56,$A$14:$E$47,3,FALSE)</f>
        <v>0</v>
      </c>
      <c r="O63" s="18" t="s">
        <v>48</v>
      </c>
      <c r="P63" s="18"/>
      <c r="Q63" s="18"/>
      <c r="R63" s="18"/>
      <c r="S63" s="19">
        <f>VLOOKUP(Q56,$A$14:$E$47,3,FALSE)</f>
        <v>0</v>
      </c>
      <c r="Z63" s="18" t="s">
        <v>48</v>
      </c>
      <c r="AA63" s="18"/>
      <c r="AB63" s="18"/>
      <c r="AC63" s="18"/>
      <c r="AD63" s="19">
        <f>VLOOKUP(AB56,$A$14:$E$47,3,FALSE)</f>
        <v>0</v>
      </c>
      <c r="AK63" s="18" t="s">
        <v>48</v>
      </c>
      <c r="AL63" s="18"/>
      <c r="AM63" s="18"/>
      <c r="AN63" s="18"/>
      <c r="AO63" s="19">
        <f>VLOOKUP(AM56,$A$14:$E$47,3,FALSE)</f>
        <v>0</v>
      </c>
      <c r="AV63" s="18" t="s">
        <v>48</v>
      </c>
      <c r="AW63" s="18"/>
      <c r="AX63" s="18"/>
      <c r="AY63" s="18"/>
      <c r="AZ63" s="19">
        <f>VLOOKUP(AX56,$A$14:$E$47,3,FALSE)</f>
        <v>0</v>
      </c>
      <c r="BG63" s="18" t="s">
        <v>48</v>
      </c>
      <c r="BH63" s="18"/>
      <c r="BI63" s="18"/>
      <c r="BJ63" s="18"/>
      <c r="BK63" s="19">
        <f>VLOOKUP(BI56,$A$14:$E$47,3,FALSE)</f>
        <v>0</v>
      </c>
    </row>
    <row r="64" spans="2:66" x14ac:dyDescent="0.35">
      <c r="D64" s="20" t="s">
        <v>49</v>
      </c>
      <c r="E64" s="20"/>
      <c r="F64" s="20"/>
      <c r="G64" s="20"/>
      <c r="H64" s="19">
        <f>VLOOKUP(F56,$A$14:$E$47,4,FALSE)</f>
        <v>0</v>
      </c>
      <c r="O64" s="20" t="s">
        <v>49</v>
      </c>
      <c r="P64" s="20"/>
      <c r="Q64" s="20"/>
      <c r="R64" s="20"/>
      <c r="S64" s="19">
        <f>VLOOKUP(Q56,$A$14:$E$47,4,FALSE)</f>
        <v>0</v>
      </c>
      <c r="Z64" s="20" t="s">
        <v>49</v>
      </c>
      <c r="AA64" s="20"/>
      <c r="AB64" s="20"/>
      <c r="AC64" s="20"/>
      <c r="AD64" s="19">
        <f>VLOOKUP(AB56,$A$14:$E$47,4,FALSE)</f>
        <v>0</v>
      </c>
      <c r="AK64" s="20" t="s">
        <v>49</v>
      </c>
      <c r="AL64" s="20"/>
      <c r="AM64" s="20"/>
      <c r="AN64" s="20"/>
      <c r="AO64" s="19">
        <f>VLOOKUP(AM56,$A$14:$E$47,4,FALSE)</f>
        <v>0</v>
      </c>
      <c r="AV64" s="20" t="s">
        <v>49</v>
      </c>
      <c r="AW64" s="20"/>
      <c r="AX64" s="20"/>
      <c r="AY64" s="20"/>
      <c r="AZ64" s="19">
        <f>VLOOKUP(AX56,$A$14:$E$47,4,FALSE)</f>
        <v>0</v>
      </c>
      <c r="BG64" s="20" t="s">
        <v>49</v>
      </c>
      <c r="BH64" s="20"/>
      <c r="BI64" s="20"/>
      <c r="BJ64" s="20"/>
      <c r="BK64" s="19">
        <f>VLOOKUP(BI56,$A$14:$E$47,4,FALSE)</f>
        <v>0</v>
      </c>
    </row>
    <row r="65" spans="4:66" x14ac:dyDescent="0.35">
      <c r="D65" s="20" t="s">
        <v>50</v>
      </c>
      <c r="E65" s="20"/>
      <c r="F65" s="20"/>
      <c r="G65" s="20"/>
      <c r="H65" s="146" t="e">
        <f>VLOOKUP(F56,$A$14:$E$47,5,FALSE)</f>
        <v>#DIV/0!</v>
      </c>
      <c r="O65" s="20" t="s">
        <v>50</v>
      </c>
      <c r="P65" s="20"/>
      <c r="Q65" s="20"/>
      <c r="R65" s="20"/>
      <c r="S65" s="146" t="e">
        <f>VLOOKUP(Q56,$A$14:$E$47,5,FALSE)</f>
        <v>#DIV/0!</v>
      </c>
      <c r="Z65" s="20" t="s">
        <v>50</v>
      </c>
      <c r="AA65" s="20"/>
      <c r="AB65" s="20"/>
      <c r="AC65" s="20"/>
      <c r="AD65" s="146" t="e">
        <f>VLOOKUP(AB56,$A$14:$E$47,5,FALSE)</f>
        <v>#DIV/0!</v>
      </c>
      <c r="AK65" s="20" t="s">
        <v>50</v>
      </c>
      <c r="AL65" s="20"/>
      <c r="AM65" s="20"/>
      <c r="AN65" s="20"/>
      <c r="AO65" s="146" t="e">
        <f>VLOOKUP(AM56,$A$14:$E$47,5,FALSE)</f>
        <v>#DIV/0!</v>
      </c>
      <c r="AV65" s="20" t="s">
        <v>50</v>
      </c>
      <c r="AW65" s="20"/>
      <c r="AX65" s="20"/>
      <c r="AY65" s="20"/>
      <c r="AZ65" s="146" t="e">
        <f>VLOOKUP(AX56,$A$14:$E$47,5,FALSE)</f>
        <v>#DIV/0!</v>
      </c>
      <c r="BG65" s="20" t="s">
        <v>50</v>
      </c>
      <c r="BH65" s="20"/>
      <c r="BI65" s="20"/>
      <c r="BJ65" s="20"/>
      <c r="BK65" s="146">
        <f>VLOOKUP(BI56,$A$14:$E$47,5,FALSE)</f>
        <v>0</v>
      </c>
    </row>
    <row r="66" spans="4:66" x14ac:dyDescent="0.35">
      <c r="D66" s="21" t="s">
        <v>51</v>
      </c>
      <c r="E66" s="21"/>
      <c r="F66" s="21"/>
      <c r="G66" s="21"/>
      <c r="H66" s="21">
        <f>$D$13</f>
        <v>0</v>
      </c>
      <c r="O66" s="21" t="s">
        <v>51</v>
      </c>
      <c r="P66" s="21"/>
      <c r="Q66" s="21"/>
      <c r="R66" s="21"/>
      <c r="S66" s="21">
        <f>$D$13</f>
        <v>0</v>
      </c>
      <c r="Z66" s="21" t="s">
        <v>51</v>
      </c>
      <c r="AA66" s="21"/>
      <c r="AB66" s="21"/>
      <c r="AC66" s="21"/>
      <c r="AD66" s="21">
        <f>$D$13</f>
        <v>0</v>
      </c>
      <c r="AK66" s="21" t="s">
        <v>51</v>
      </c>
      <c r="AL66" s="21"/>
      <c r="AM66" s="21"/>
      <c r="AN66" s="21"/>
      <c r="AO66" s="21">
        <f>$D$13</f>
        <v>0</v>
      </c>
      <c r="AV66" s="21" t="s">
        <v>51</v>
      </c>
      <c r="AW66" s="21"/>
      <c r="AX66" s="21"/>
      <c r="AY66" s="21"/>
      <c r="AZ66" s="21">
        <f>$D$13</f>
        <v>0</v>
      </c>
      <c r="BG66" s="21" t="s">
        <v>51</v>
      </c>
      <c r="BH66" s="21"/>
      <c r="BI66" s="21"/>
      <c r="BJ66" s="21"/>
      <c r="BK66" s="21">
        <f>$D$13</f>
        <v>0</v>
      </c>
    </row>
    <row r="68" spans="4:66" x14ac:dyDescent="0.35">
      <c r="D68" s="322" t="s">
        <v>52</v>
      </c>
      <c r="E68" s="322"/>
      <c r="F68" s="322"/>
      <c r="G68" s="322"/>
      <c r="H68" s="322"/>
      <c r="I68" s="227"/>
      <c r="J68" s="227"/>
      <c r="K68" s="227"/>
      <c r="L68" s="227"/>
      <c r="M68" s="227"/>
      <c r="N68" s="227"/>
      <c r="O68" s="322" t="s">
        <v>52</v>
      </c>
      <c r="P68" s="322"/>
      <c r="Q68" s="322"/>
      <c r="R68" s="322"/>
      <c r="S68" s="322"/>
      <c r="T68" s="227"/>
      <c r="U68" s="227"/>
      <c r="V68" s="227"/>
      <c r="W68" s="227"/>
      <c r="X68" s="227"/>
      <c r="Y68" s="227"/>
      <c r="Z68" s="322" t="s">
        <v>52</v>
      </c>
      <c r="AA68" s="322"/>
      <c r="AB68" s="322"/>
      <c r="AC68" s="322"/>
      <c r="AD68" s="322"/>
      <c r="AE68" s="227"/>
      <c r="AF68" s="227"/>
      <c r="AG68" s="227"/>
      <c r="AH68" s="227"/>
      <c r="AI68" s="227"/>
      <c r="AJ68" s="227"/>
      <c r="AK68" s="322" t="s">
        <v>52</v>
      </c>
      <c r="AL68" s="322"/>
      <c r="AM68" s="322"/>
      <c r="AN68" s="322"/>
      <c r="AO68" s="322"/>
      <c r="AP68" s="227"/>
      <c r="AQ68" s="227"/>
      <c r="AR68" s="227"/>
      <c r="AS68" s="227"/>
      <c r="AT68" s="227"/>
      <c r="AU68" s="227"/>
      <c r="AV68" s="322" t="s">
        <v>52</v>
      </c>
      <c r="AW68" s="322"/>
      <c r="AX68" s="322"/>
      <c r="AY68" s="322"/>
      <c r="AZ68" s="322"/>
      <c r="BA68" s="227"/>
      <c r="BB68" s="227"/>
      <c r="BC68" s="227"/>
      <c r="BD68" s="227"/>
      <c r="BE68" s="227"/>
      <c r="BF68" s="227"/>
      <c r="BG68" s="322" t="s">
        <v>52</v>
      </c>
      <c r="BH68" s="322"/>
      <c r="BI68" s="322"/>
      <c r="BJ68" s="322"/>
      <c r="BK68" s="322"/>
      <c r="BL68" s="227"/>
      <c r="BM68" s="227"/>
      <c r="BN68" s="227"/>
    </row>
    <row r="69" spans="4:66" x14ac:dyDescent="0.35">
      <c r="D69" s="323">
        <f>$F$10</f>
        <v>0</v>
      </c>
      <c r="E69" s="323"/>
      <c r="F69" s="323"/>
      <c r="G69" s="73"/>
      <c r="H69" s="74">
        <f>VLOOKUP(F56,$A$14:$K$47,6,FALSE)</f>
        <v>0</v>
      </c>
      <c r="O69" s="323">
        <f>$F$10</f>
        <v>0</v>
      </c>
      <c r="P69" s="323"/>
      <c r="Q69" s="323"/>
      <c r="R69" s="73"/>
      <c r="S69" s="74">
        <f>VLOOKUP(Q56,$A$14:$K$47,6,FALSE)</f>
        <v>0</v>
      </c>
      <c r="Z69" s="323">
        <f>$F$10</f>
        <v>0</v>
      </c>
      <c r="AA69" s="323"/>
      <c r="AB69" s="323"/>
      <c r="AC69" s="73"/>
      <c r="AD69" s="74">
        <f>VLOOKUP(AB56,$A$14:$K$47,6,FALSE)</f>
        <v>0</v>
      </c>
      <c r="AK69" s="323">
        <f>$F$10</f>
        <v>0</v>
      </c>
      <c r="AL69" s="323"/>
      <c r="AM69" s="323"/>
      <c r="AN69" s="73"/>
      <c r="AO69" s="74">
        <f>VLOOKUP(AM56,$A$14:$K$47,6,FALSE)</f>
        <v>0</v>
      </c>
      <c r="AV69" s="323">
        <f>$F$10</f>
        <v>0</v>
      </c>
      <c r="AW69" s="323"/>
      <c r="AX69" s="323"/>
      <c r="AY69" s="73"/>
      <c r="AZ69" s="74">
        <f>VLOOKUP(AX56,$A$14:$K$47,6,FALSE)</f>
        <v>0</v>
      </c>
      <c r="BG69" s="323">
        <f>$F$10</f>
        <v>0</v>
      </c>
      <c r="BH69" s="323"/>
      <c r="BI69" s="323"/>
      <c r="BJ69" s="73"/>
      <c r="BK69" s="74">
        <f>VLOOKUP(BI56,$A$14:$K$47,6,FALSE)</f>
        <v>0</v>
      </c>
    </row>
    <row r="70" spans="4:66" x14ac:dyDescent="0.35">
      <c r="D70" s="321">
        <f>$G$10</f>
        <v>0</v>
      </c>
      <c r="E70" s="321"/>
      <c r="F70" s="321"/>
      <c r="G70" s="75"/>
      <c r="H70" s="76">
        <f>VLOOKUP(F56,$A$14:$K$47,7,FALSE)</f>
        <v>0</v>
      </c>
      <c r="O70" s="321">
        <f>$G$10</f>
        <v>0</v>
      </c>
      <c r="P70" s="321"/>
      <c r="Q70" s="321"/>
      <c r="R70" s="75"/>
      <c r="S70" s="76">
        <f>VLOOKUP(Q56,$A$14:$K$47,7,FALSE)</f>
        <v>0</v>
      </c>
      <c r="Z70" s="321">
        <f>$G$10</f>
        <v>0</v>
      </c>
      <c r="AA70" s="321"/>
      <c r="AB70" s="321"/>
      <c r="AC70" s="75"/>
      <c r="AD70" s="76">
        <f>VLOOKUP(AB56,$A$14:$K$47,7,FALSE)</f>
        <v>0</v>
      </c>
      <c r="AK70" s="321">
        <f>$G$10</f>
        <v>0</v>
      </c>
      <c r="AL70" s="321"/>
      <c r="AM70" s="321"/>
      <c r="AN70" s="75"/>
      <c r="AO70" s="76">
        <f>VLOOKUP(AM56,$A$14:$K$47,7,FALSE)</f>
        <v>0</v>
      </c>
      <c r="AV70" s="321">
        <f>$G$10</f>
        <v>0</v>
      </c>
      <c r="AW70" s="321"/>
      <c r="AX70" s="321"/>
      <c r="AY70" s="75"/>
      <c r="AZ70" s="76">
        <f>VLOOKUP(AX56,$A$14:$K$47,7,FALSE)</f>
        <v>0</v>
      </c>
      <c r="BG70" s="321">
        <f>$G$10</f>
        <v>0</v>
      </c>
      <c r="BH70" s="321"/>
      <c r="BI70" s="321"/>
      <c r="BJ70" s="75"/>
      <c r="BK70" s="76">
        <f>VLOOKUP(BI56,$A$14:$K$47,7,FALSE)</f>
        <v>0</v>
      </c>
    </row>
    <row r="71" spans="4:66" x14ac:dyDescent="0.35">
      <c r="D71" s="321" t="str">
        <f>$H$10</f>
        <v>SlimCijfer.nl</v>
      </c>
      <c r="E71" s="321"/>
      <c r="F71" s="321"/>
      <c r="G71" s="75"/>
      <c r="H71" s="76">
        <f>VLOOKUP(F56,$A$14:$K$47,8,FALSE)</f>
        <v>0</v>
      </c>
      <c r="O71" s="321" t="str">
        <f>$H$10</f>
        <v>SlimCijfer.nl</v>
      </c>
      <c r="P71" s="321"/>
      <c r="Q71" s="321"/>
      <c r="R71" s="75"/>
      <c r="S71" s="76">
        <f>VLOOKUP(Q56,$A$14:$K$47,8,FALSE)</f>
        <v>0</v>
      </c>
      <c r="Z71" s="321" t="str">
        <f>$H$10</f>
        <v>SlimCijfer.nl</v>
      </c>
      <c r="AA71" s="321"/>
      <c r="AB71" s="321"/>
      <c r="AC71" s="75"/>
      <c r="AD71" s="76">
        <f>VLOOKUP(AB56,$A$14:$K$47,8,FALSE)</f>
        <v>0</v>
      </c>
      <c r="AK71" s="321" t="str">
        <f>$H$10</f>
        <v>SlimCijfer.nl</v>
      </c>
      <c r="AL71" s="321"/>
      <c r="AM71" s="321"/>
      <c r="AN71" s="75"/>
      <c r="AO71" s="76">
        <f>VLOOKUP(AM56,$A$14:$K$47,8,FALSE)</f>
        <v>0</v>
      </c>
      <c r="AV71" s="321" t="str">
        <f>$H$10</f>
        <v>SlimCijfer.nl</v>
      </c>
      <c r="AW71" s="321"/>
      <c r="AX71" s="321"/>
      <c r="AY71" s="75"/>
      <c r="AZ71" s="76">
        <f>VLOOKUP(AX56,$A$14:$K$47,8,FALSE)</f>
        <v>0</v>
      </c>
      <c r="BG71" s="321" t="str">
        <f>$H$10</f>
        <v>SlimCijfer.nl</v>
      </c>
      <c r="BH71" s="321"/>
      <c r="BI71" s="321"/>
      <c r="BJ71" s="75"/>
      <c r="BK71" s="76">
        <f>VLOOKUP(BI56,$A$14:$K$47,8,FALSE)</f>
        <v>0</v>
      </c>
    </row>
    <row r="72" spans="4:66" x14ac:dyDescent="0.35">
      <c r="D72" s="321" t="str">
        <f>$I$10</f>
        <v>SlimCijfer.nl</v>
      </c>
      <c r="E72" s="321"/>
      <c r="F72" s="321"/>
      <c r="G72" s="75"/>
      <c r="H72" s="76">
        <f>VLOOKUP(F56,$A$14:$K$47,9,FALSE)</f>
        <v>0</v>
      </c>
      <c r="O72" s="321" t="str">
        <f>$I$10</f>
        <v>SlimCijfer.nl</v>
      </c>
      <c r="P72" s="321"/>
      <c r="Q72" s="321"/>
      <c r="R72" s="75"/>
      <c r="S72" s="76">
        <f>VLOOKUP(Q56,$A$14:$K$47,9,FALSE)</f>
        <v>0</v>
      </c>
      <c r="Z72" s="321" t="str">
        <f>$I$10</f>
        <v>SlimCijfer.nl</v>
      </c>
      <c r="AA72" s="321"/>
      <c r="AB72" s="321"/>
      <c r="AC72" s="75"/>
      <c r="AD72" s="76">
        <f>VLOOKUP(AB56,$A$14:$K$47,9,FALSE)</f>
        <v>0</v>
      </c>
      <c r="AK72" s="321" t="str">
        <f>$I$10</f>
        <v>SlimCijfer.nl</v>
      </c>
      <c r="AL72" s="321"/>
      <c r="AM72" s="321"/>
      <c r="AN72" s="75"/>
      <c r="AO72" s="76">
        <f>VLOOKUP(AM56,$A$14:$K$47,9,FALSE)</f>
        <v>0</v>
      </c>
      <c r="AV72" s="321" t="str">
        <f>$I$10</f>
        <v>SlimCijfer.nl</v>
      </c>
      <c r="AW72" s="321"/>
      <c r="AX72" s="321"/>
      <c r="AY72" s="75"/>
      <c r="AZ72" s="76">
        <f>VLOOKUP(AX56,$A$14:$K$47,9,FALSE)</f>
        <v>0</v>
      </c>
      <c r="BG72" s="321" t="str">
        <f>$I$10</f>
        <v>SlimCijfer.nl</v>
      </c>
      <c r="BH72" s="321"/>
      <c r="BI72" s="321"/>
      <c r="BJ72" s="75"/>
      <c r="BK72" s="76">
        <f>VLOOKUP(BI56,$A$14:$K$47,9,FALSE)</f>
        <v>0</v>
      </c>
    </row>
    <row r="73" spans="4:66" x14ac:dyDescent="0.35">
      <c r="D73" s="321" t="str">
        <f>$J$10</f>
        <v>SlimCijfer.nl</v>
      </c>
      <c r="E73" s="321"/>
      <c r="F73" s="321"/>
      <c r="G73" s="75"/>
      <c r="H73" s="76">
        <f>VLOOKUP(F56,$A$14:$K$47,10,FALSE)</f>
        <v>0</v>
      </c>
      <c r="O73" s="321" t="str">
        <f>$J$10</f>
        <v>SlimCijfer.nl</v>
      </c>
      <c r="P73" s="321"/>
      <c r="Q73" s="321"/>
      <c r="R73" s="75"/>
      <c r="S73" s="76">
        <f>VLOOKUP(Q56,$A$14:$K$47,10,FALSE)</f>
        <v>0</v>
      </c>
      <c r="Z73" s="321" t="str">
        <f>$J$10</f>
        <v>SlimCijfer.nl</v>
      </c>
      <c r="AA73" s="321"/>
      <c r="AB73" s="321"/>
      <c r="AC73" s="75"/>
      <c r="AD73" s="76">
        <f>VLOOKUP(AB56,$A$14:$K$47,10,FALSE)</f>
        <v>0</v>
      </c>
      <c r="AK73" s="321" t="str">
        <f>$J$10</f>
        <v>SlimCijfer.nl</v>
      </c>
      <c r="AL73" s="321"/>
      <c r="AM73" s="321"/>
      <c r="AN73" s="75"/>
      <c r="AO73" s="76">
        <f>VLOOKUP(AM56,$A$14:$K$47,10,FALSE)</f>
        <v>0</v>
      </c>
      <c r="AV73" s="321" t="str">
        <f>$J$10</f>
        <v>SlimCijfer.nl</v>
      </c>
      <c r="AW73" s="321"/>
      <c r="AX73" s="321"/>
      <c r="AY73" s="75"/>
      <c r="AZ73" s="76">
        <f>VLOOKUP(AX56,$A$14:$K$47,10,FALSE)</f>
        <v>0</v>
      </c>
      <c r="BG73" s="321" t="str">
        <f>$J$10</f>
        <v>SlimCijfer.nl</v>
      </c>
      <c r="BH73" s="321"/>
      <c r="BI73" s="321"/>
      <c r="BJ73" s="75"/>
      <c r="BK73" s="76">
        <f>VLOOKUP(BI56,$A$14:$K$47,10,FALSE)</f>
        <v>0</v>
      </c>
    </row>
    <row r="74" spans="4:66" x14ac:dyDescent="0.35">
      <c r="D74" s="320" t="str">
        <f>$K$10</f>
        <v>SlimCijfer.nl</v>
      </c>
      <c r="E74" s="320"/>
      <c r="F74" s="320"/>
      <c r="G74" s="77"/>
      <c r="H74" s="78">
        <f>VLOOKUP(F56,$A$14:$K$47,11,FALSE)</f>
        <v>0</v>
      </c>
      <c r="O74" s="320" t="str">
        <f>$K$10</f>
        <v>SlimCijfer.nl</v>
      </c>
      <c r="P74" s="320"/>
      <c r="Q74" s="320"/>
      <c r="R74" s="77"/>
      <c r="S74" s="78">
        <f>VLOOKUP(Q56,$A$14:$K$47,11,FALSE)</f>
        <v>0</v>
      </c>
      <c r="Z74" s="320" t="str">
        <f>$K$10</f>
        <v>SlimCijfer.nl</v>
      </c>
      <c r="AA74" s="320"/>
      <c r="AB74" s="320"/>
      <c r="AC74" s="77"/>
      <c r="AD74" s="78">
        <f>VLOOKUP(AB56,$A$14:$K$47,11,FALSE)</f>
        <v>0</v>
      </c>
      <c r="AK74" s="320" t="str">
        <f>$K$10</f>
        <v>SlimCijfer.nl</v>
      </c>
      <c r="AL74" s="320"/>
      <c r="AM74" s="320"/>
      <c r="AN74" s="77"/>
      <c r="AO74" s="78">
        <f>VLOOKUP(AM56,$A$14:$K$47,11,FALSE)</f>
        <v>0</v>
      </c>
      <c r="AV74" s="320" t="str">
        <f>$K$10</f>
        <v>SlimCijfer.nl</v>
      </c>
      <c r="AW74" s="320"/>
      <c r="AX74" s="320"/>
      <c r="AY74" s="77"/>
      <c r="AZ74" s="78">
        <f>VLOOKUP(AX56,$A$14:$K$47,11,FALSE)</f>
        <v>0</v>
      </c>
      <c r="BG74" s="320" t="str">
        <f>$K$10</f>
        <v>SlimCijfer.nl</v>
      </c>
      <c r="BH74" s="320"/>
      <c r="BI74" s="320"/>
      <c r="BJ74" s="77"/>
      <c r="BK74" s="78">
        <f>VLOOKUP(BI56,$A$14:$K$47,11,FALSE)</f>
        <v>0</v>
      </c>
    </row>
    <row r="98" spans="2:66" x14ac:dyDescent="0.35">
      <c r="J98" s="319" t="str">
        <f>U48</f>
        <v>LOGO</v>
      </c>
      <c r="K98" s="319"/>
      <c r="U98" s="319" t="str">
        <f>U48</f>
        <v>LOGO</v>
      </c>
      <c r="V98" s="319"/>
      <c r="AF98" s="319" t="str">
        <f>U48</f>
        <v>LOGO</v>
      </c>
      <c r="AG98" s="319"/>
      <c r="AQ98" s="319" t="str">
        <f>U48</f>
        <v>LOGO</v>
      </c>
      <c r="AR98" s="319"/>
      <c r="BB98" s="319" t="str">
        <f>U48</f>
        <v>LOGO</v>
      </c>
      <c r="BC98" s="319"/>
      <c r="BM98" s="319" t="str">
        <f>U48</f>
        <v>LOGO</v>
      </c>
      <c r="BN98" s="319"/>
    </row>
    <row r="99" spans="2:66" x14ac:dyDescent="0.35">
      <c r="B99" s="157"/>
      <c r="C99" s="157"/>
      <c r="D99" s="157"/>
      <c r="E99" s="157"/>
      <c r="F99" s="154" t="str">
        <f>Q49</f>
        <v>LICENTIE: SlimCijfer.nl Basic, 2022</v>
      </c>
      <c r="G99" s="157"/>
      <c r="H99" s="157"/>
      <c r="I99" s="157"/>
      <c r="J99" s="319"/>
      <c r="K99" s="319"/>
      <c r="M99" s="157"/>
      <c r="N99" s="157"/>
      <c r="O99" s="157"/>
      <c r="P99" s="157"/>
      <c r="Q99" s="154" t="str">
        <f>Q49</f>
        <v>LICENTIE: SlimCijfer.nl Basic, 2022</v>
      </c>
      <c r="R99" s="157"/>
      <c r="S99" s="157"/>
      <c r="T99" s="157"/>
      <c r="U99" s="319"/>
      <c r="V99" s="319"/>
      <c r="X99" s="157"/>
      <c r="Y99" s="157"/>
      <c r="Z99" s="157"/>
      <c r="AA99" s="157"/>
      <c r="AB99" s="154" t="str">
        <f>Q49</f>
        <v>LICENTIE: SlimCijfer.nl Basic, 2022</v>
      </c>
      <c r="AC99" s="157"/>
      <c r="AD99" s="157"/>
      <c r="AE99" s="157"/>
      <c r="AF99" s="319"/>
      <c r="AG99" s="319"/>
      <c r="AI99" s="157"/>
      <c r="AJ99" s="157"/>
      <c r="AK99" s="157"/>
      <c r="AL99" s="157"/>
      <c r="AM99" s="154" t="str">
        <f>Q49</f>
        <v>LICENTIE: SlimCijfer.nl Basic, 2022</v>
      </c>
      <c r="AN99" s="157"/>
      <c r="AO99" s="157"/>
      <c r="AP99" s="157"/>
      <c r="AQ99" s="319"/>
      <c r="AR99" s="319"/>
      <c r="AT99" s="157"/>
      <c r="AU99" s="157"/>
      <c r="AV99" s="157"/>
      <c r="AW99" s="157"/>
      <c r="AX99" s="154" t="str">
        <f>Q49</f>
        <v>LICENTIE: SlimCijfer.nl Basic, 2022</v>
      </c>
      <c r="AY99" s="157"/>
      <c r="AZ99" s="157"/>
      <c r="BA99" s="157"/>
      <c r="BB99" s="319"/>
      <c r="BC99" s="319"/>
      <c r="BE99" s="157"/>
      <c r="BF99" s="157"/>
      <c r="BG99" s="157"/>
      <c r="BH99" s="157"/>
      <c r="BI99" s="154" t="str">
        <f>Q49</f>
        <v>LICENTIE: SlimCijfer.nl Basic, 2022</v>
      </c>
      <c r="BJ99" s="157"/>
      <c r="BK99" s="157"/>
      <c r="BL99" s="157"/>
      <c r="BM99" s="319"/>
      <c r="BN99" s="319"/>
    </row>
    <row r="100" spans="2:66" x14ac:dyDescent="0.35">
      <c r="B100" s="318" t="str">
        <f>M50</f>
        <v>© 2022 SlimCijfer.nl, The Netherlands, All Rights Reserved.</v>
      </c>
      <c r="C100" s="318"/>
      <c r="D100" s="318"/>
      <c r="E100" s="318"/>
      <c r="F100" s="318"/>
      <c r="G100" s="318"/>
      <c r="H100" s="318"/>
      <c r="I100" s="318"/>
      <c r="J100" s="318"/>
      <c r="M100" s="318" t="str">
        <f>M50</f>
        <v>© 2022 SlimCijfer.nl, The Netherlands, All Rights Reserved.</v>
      </c>
      <c r="N100" s="318"/>
      <c r="O100" s="318"/>
      <c r="P100" s="318"/>
      <c r="Q100" s="318"/>
      <c r="R100" s="318"/>
      <c r="S100" s="318"/>
      <c r="T100" s="318"/>
      <c r="U100" s="318"/>
      <c r="X100" s="318" t="str">
        <f>M50</f>
        <v>© 2022 SlimCijfer.nl, The Netherlands, All Rights Reserved.</v>
      </c>
      <c r="Y100" s="318"/>
      <c r="Z100" s="318"/>
      <c r="AA100" s="318"/>
      <c r="AB100" s="318"/>
      <c r="AC100" s="318"/>
      <c r="AD100" s="318"/>
      <c r="AE100" s="318"/>
      <c r="AF100" s="318"/>
      <c r="AI100" s="318" t="str">
        <f>M50</f>
        <v>© 2022 SlimCijfer.nl, The Netherlands, All Rights Reserved.</v>
      </c>
      <c r="AJ100" s="318"/>
      <c r="AK100" s="318"/>
      <c r="AL100" s="318"/>
      <c r="AM100" s="318"/>
      <c r="AN100" s="318"/>
      <c r="AO100" s="318"/>
      <c r="AP100" s="318"/>
      <c r="AQ100" s="318"/>
      <c r="AT100" s="318" t="str">
        <f>M50</f>
        <v>© 2022 SlimCijfer.nl, The Netherlands, All Rights Reserved.</v>
      </c>
      <c r="AU100" s="318"/>
      <c r="AV100" s="318"/>
      <c r="AW100" s="318"/>
      <c r="AX100" s="318"/>
      <c r="AY100" s="318"/>
      <c r="AZ100" s="318"/>
      <c r="BA100" s="318"/>
      <c r="BB100" s="318"/>
      <c r="BE100" s="318" t="str">
        <f>M50</f>
        <v>© 2022 SlimCijfer.nl, The Netherlands, All Rights Reserved.</v>
      </c>
      <c r="BF100" s="318"/>
      <c r="BG100" s="318"/>
      <c r="BH100" s="318"/>
      <c r="BI100" s="318"/>
      <c r="BJ100" s="318"/>
      <c r="BK100" s="318"/>
      <c r="BL100" s="318"/>
      <c r="BM100" s="318"/>
    </row>
    <row r="102" spans="2:66" ht="14.4" customHeight="1" x14ac:dyDescent="0.35">
      <c r="D102" s="317" t="s">
        <v>28</v>
      </c>
      <c r="E102" s="317"/>
      <c r="F102" s="317"/>
      <c r="G102" s="317"/>
      <c r="H102" s="317"/>
      <c r="O102" s="317" t="s">
        <v>28</v>
      </c>
      <c r="P102" s="317"/>
      <c r="Q102" s="317"/>
      <c r="R102" s="317"/>
      <c r="S102" s="317"/>
      <c r="Z102" s="317" t="s">
        <v>28</v>
      </c>
      <c r="AA102" s="317"/>
      <c r="AB102" s="317"/>
      <c r="AC102" s="317"/>
      <c r="AD102" s="317"/>
      <c r="AK102" s="317" t="s">
        <v>28</v>
      </c>
      <c r="AL102" s="317"/>
      <c r="AM102" s="317"/>
      <c r="AN102" s="317"/>
      <c r="AO102" s="317"/>
      <c r="AV102" s="317" t="s">
        <v>28</v>
      </c>
      <c r="AW102" s="317"/>
      <c r="AX102" s="317"/>
      <c r="AY102" s="317"/>
      <c r="AZ102" s="317"/>
      <c r="BG102" s="317" t="s">
        <v>28</v>
      </c>
      <c r="BH102" s="317"/>
      <c r="BI102" s="317"/>
      <c r="BJ102" s="317"/>
      <c r="BK102" s="317"/>
    </row>
    <row r="103" spans="2:66" ht="14.4" customHeight="1" x14ac:dyDescent="0.35">
      <c r="D103" s="317"/>
      <c r="E103" s="317"/>
      <c r="F103" s="317"/>
      <c r="G103" s="317"/>
      <c r="H103" s="317"/>
      <c r="O103" s="317"/>
      <c r="P103" s="317"/>
      <c r="Q103" s="317"/>
      <c r="R103" s="317"/>
      <c r="S103" s="317"/>
      <c r="Z103" s="317"/>
      <c r="AA103" s="317"/>
      <c r="AB103" s="317"/>
      <c r="AC103" s="317"/>
      <c r="AD103" s="317"/>
      <c r="AK103" s="317"/>
      <c r="AL103" s="317"/>
      <c r="AM103" s="317"/>
      <c r="AN103" s="317"/>
      <c r="AO103" s="317"/>
      <c r="AV103" s="317"/>
      <c r="AW103" s="317"/>
      <c r="AX103" s="317"/>
      <c r="AY103" s="317"/>
      <c r="AZ103" s="317"/>
      <c r="BG103" s="317"/>
      <c r="BH103" s="317"/>
      <c r="BI103" s="317"/>
      <c r="BJ103" s="317"/>
      <c r="BK103" s="317"/>
    </row>
    <row r="106" spans="2:66" ht="14.4" customHeight="1" x14ac:dyDescent="0.35">
      <c r="F106" s="324">
        <f>A25</f>
        <v>0</v>
      </c>
      <c r="G106" s="324"/>
      <c r="H106" s="324"/>
      <c r="Q106" s="324">
        <f>A26</f>
        <v>0</v>
      </c>
      <c r="R106" s="324"/>
      <c r="S106" s="324"/>
      <c r="AB106" s="324">
        <f>A27</f>
        <v>0</v>
      </c>
      <c r="AC106" s="324"/>
      <c r="AD106" s="324"/>
      <c r="AM106" s="324">
        <f>A28</f>
        <v>0</v>
      </c>
      <c r="AN106" s="324"/>
      <c r="AO106" s="324"/>
      <c r="AX106" s="324">
        <f>A29</f>
        <v>0</v>
      </c>
      <c r="AY106" s="324"/>
      <c r="AZ106" s="324"/>
      <c r="BI106" s="324">
        <f>A30</f>
        <v>0</v>
      </c>
      <c r="BJ106" s="324"/>
      <c r="BK106" s="324"/>
    </row>
    <row r="107" spans="2:66" ht="14.4" customHeight="1" x14ac:dyDescent="0.35">
      <c r="D107" s="16" t="s">
        <v>45</v>
      </c>
      <c r="F107" s="324"/>
      <c r="G107" s="324"/>
      <c r="H107" s="324"/>
      <c r="O107" s="16" t="s">
        <v>45</v>
      </c>
      <c r="Q107" s="324"/>
      <c r="R107" s="324"/>
      <c r="S107" s="324"/>
      <c r="Z107" s="16" t="s">
        <v>45</v>
      </c>
      <c r="AB107" s="324"/>
      <c r="AC107" s="324"/>
      <c r="AD107" s="324"/>
      <c r="AK107" s="16" t="s">
        <v>45</v>
      </c>
      <c r="AM107" s="324"/>
      <c r="AN107" s="324"/>
      <c r="AO107" s="324"/>
      <c r="AV107" s="16" t="s">
        <v>45</v>
      </c>
      <c r="AX107" s="324"/>
      <c r="AY107" s="324"/>
      <c r="AZ107" s="324"/>
      <c r="BG107" s="16" t="s">
        <v>45</v>
      </c>
      <c r="BI107" s="324"/>
      <c r="BJ107" s="324"/>
      <c r="BK107" s="324"/>
    </row>
    <row r="108" spans="2:66" ht="14.4" customHeight="1" x14ac:dyDescent="0.35"/>
    <row r="109" spans="2:66" ht="14.4" customHeight="1" x14ac:dyDescent="0.35">
      <c r="D109" s="16" t="s">
        <v>43</v>
      </c>
      <c r="F109" s="16"/>
      <c r="G109" s="16"/>
      <c r="H109" s="17">
        <f>$F$6</f>
        <v>0</v>
      </c>
      <c r="O109" s="16" t="s">
        <v>43</v>
      </c>
      <c r="Q109" s="16"/>
      <c r="R109" s="16"/>
      <c r="S109" s="17">
        <f>$F$6</f>
        <v>0</v>
      </c>
      <c r="Z109" s="16" t="s">
        <v>43</v>
      </c>
      <c r="AB109" s="16"/>
      <c r="AC109" s="16"/>
      <c r="AD109" s="17">
        <f>$F$6</f>
        <v>0</v>
      </c>
      <c r="AK109" s="16" t="s">
        <v>43</v>
      </c>
      <c r="AM109" s="16"/>
      <c r="AN109" s="16"/>
      <c r="AO109" s="17">
        <f>$F$6</f>
        <v>0</v>
      </c>
      <c r="AV109" s="16" t="s">
        <v>43</v>
      </c>
      <c r="AX109" s="16"/>
      <c r="AY109" s="16"/>
      <c r="AZ109" s="17">
        <f>$F$6</f>
        <v>0</v>
      </c>
      <c r="BG109" s="16" t="s">
        <v>43</v>
      </c>
      <c r="BI109" s="16"/>
      <c r="BJ109" s="16"/>
      <c r="BK109" s="17">
        <f>$F$6</f>
        <v>0</v>
      </c>
    </row>
    <row r="110" spans="2:66" x14ac:dyDescent="0.35">
      <c r="D110" s="16" t="s">
        <v>44</v>
      </c>
      <c r="F110" s="16"/>
      <c r="G110" s="16"/>
      <c r="H110" s="17">
        <f>$F$7</f>
        <v>0</v>
      </c>
      <c r="O110" s="16" t="s">
        <v>44</v>
      </c>
      <c r="Q110" s="16"/>
      <c r="R110" s="16"/>
      <c r="S110" s="17">
        <f>$F$7</f>
        <v>0</v>
      </c>
      <c r="Z110" s="16" t="s">
        <v>44</v>
      </c>
      <c r="AB110" s="16"/>
      <c r="AC110" s="16"/>
      <c r="AD110" s="17">
        <f>$F$7</f>
        <v>0</v>
      </c>
      <c r="AK110" s="16" t="s">
        <v>44</v>
      </c>
      <c r="AM110" s="16"/>
      <c r="AN110" s="16"/>
      <c r="AO110" s="17">
        <f>$F$7</f>
        <v>0</v>
      </c>
      <c r="AV110" s="16" t="s">
        <v>44</v>
      </c>
      <c r="AX110" s="16"/>
      <c r="AY110" s="16"/>
      <c r="AZ110" s="17">
        <f>$F$7</f>
        <v>0</v>
      </c>
      <c r="BG110" s="16" t="s">
        <v>44</v>
      </c>
      <c r="BI110" s="16"/>
      <c r="BJ110" s="16"/>
      <c r="BK110" s="17">
        <f>$F$7</f>
        <v>0</v>
      </c>
    </row>
    <row r="113" spans="1:63" x14ac:dyDescent="0.35">
      <c r="D113" s="18" t="s">
        <v>48</v>
      </c>
      <c r="E113" s="18"/>
      <c r="F113" s="18"/>
      <c r="G113" s="18"/>
      <c r="H113" s="19">
        <f>VLOOKUP(F106,$A$14:$E$47,3,FALSE)</f>
        <v>0</v>
      </c>
      <c r="O113" s="18" t="s">
        <v>48</v>
      </c>
      <c r="P113" s="18"/>
      <c r="Q113" s="18"/>
      <c r="R113" s="18"/>
      <c r="S113" s="19">
        <f>VLOOKUP(Q106,$A$14:$E$47,3,FALSE)</f>
        <v>0</v>
      </c>
      <c r="Z113" s="18" t="s">
        <v>48</v>
      </c>
      <c r="AA113" s="18"/>
      <c r="AB113" s="18"/>
      <c r="AC113" s="18"/>
      <c r="AD113" s="19">
        <f>VLOOKUP(AB106,$A$14:$E$47,3,FALSE)</f>
        <v>0</v>
      </c>
      <c r="AK113" s="18" t="s">
        <v>48</v>
      </c>
      <c r="AL113" s="18"/>
      <c r="AM113" s="18"/>
      <c r="AN113" s="18"/>
      <c r="AO113" s="19">
        <f>VLOOKUP(AM106,$A$14:$E$47,3,FALSE)</f>
        <v>0</v>
      </c>
      <c r="AV113" s="18" t="s">
        <v>48</v>
      </c>
      <c r="AW113" s="18"/>
      <c r="AX113" s="18"/>
      <c r="AY113" s="18"/>
      <c r="AZ113" s="19">
        <f>VLOOKUP(AX106,$A$14:$E$47,3,FALSE)</f>
        <v>0</v>
      </c>
      <c r="BG113" s="18" t="s">
        <v>48</v>
      </c>
      <c r="BH113" s="18"/>
      <c r="BI113" s="18"/>
      <c r="BJ113" s="18"/>
      <c r="BK113" s="19">
        <f>VLOOKUP(BI106,$A$14:$E$47,3,FALSE)</f>
        <v>0</v>
      </c>
    </row>
    <row r="114" spans="1:63" x14ac:dyDescent="0.35">
      <c r="D114" s="20" t="s">
        <v>49</v>
      </c>
      <c r="E114" s="20"/>
      <c r="F114" s="20"/>
      <c r="G114" s="20"/>
      <c r="H114" s="19">
        <f>VLOOKUP(F106,$A$14:$E$47,4,FALSE)</f>
        <v>0</v>
      </c>
      <c r="O114" s="20" t="s">
        <v>49</v>
      </c>
      <c r="P114" s="20"/>
      <c r="Q114" s="20"/>
      <c r="R114" s="20"/>
      <c r="S114" s="19">
        <f>VLOOKUP(Q106,$A$14:$E$47,4,FALSE)</f>
        <v>0</v>
      </c>
      <c r="Z114" s="20" t="s">
        <v>49</v>
      </c>
      <c r="AA114" s="20"/>
      <c r="AB114" s="20"/>
      <c r="AC114" s="20"/>
      <c r="AD114" s="19">
        <f>VLOOKUP(AB106,$A$14:$E$47,4,FALSE)</f>
        <v>0</v>
      </c>
      <c r="AK114" s="20" t="s">
        <v>49</v>
      </c>
      <c r="AL114" s="20"/>
      <c r="AM114" s="20"/>
      <c r="AN114" s="20"/>
      <c r="AO114" s="19">
        <f>VLOOKUP(AM106,$A$14:$E$47,4,FALSE)</f>
        <v>0</v>
      </c>
      <c r="AV114" s="20" t="s">
        <v>49</v>
      </c>
      <c r="AW114" s="20"/>
      <c r="AX114" s="20"/>
      <c r="AY114" s="20"/>
      <c r="AZ114" s="19">
        <f>VLOOKUP(AX106,$A$14:$E$47,4,FALSE)</f>
        <v>0</v>
      </c>
      <c r="BG114" s="20" t="s">
        <v>49</v>
      </c>
      <c r="BH114" s="20"/>
      <c r="BI114" s="20"/>
      <c r="BJ114" s="20"/>
      <c r="BK114" s="19">
        <f>VLOOKUP(BI106,$A$14:$E$47,4,FALSE)</f>
        <v>0</v>
      </c>
    </row>
    <row r="115" spans="1:63" x14ac:dyDescent="0.35">
      <c r="D115" s="20" t="s">
        <v>50</v>
      </c>
      <c r="E115" s="20"/>
      <c r="F115" s="20"/>
      <c r="G115" s="20"/>
      <c r="H115" s="146" t="e">
        <f>VLOOKUP(F106,$A$14:$E$47,5,FALSE)</f>
        <v>#DIV/0!</v>
      </c>
      <c r="O115" s="20" t="s">
        <v>50</v>
      </c>
      <c r="P115" s="20"/>
      <c r="Q115" s="20"/>
      <c r="R115" s="20"/>
      <c r="S115" s="146" t="e">
        <f>VLOOKUP(Q106,$A$14:$E$47,5,FALSE)</f>
        <v>#DIV/0!</v>
      </c>
      <c r="Z115" s="20" t="s">
        <v>50</v>
      </c>
      <c r="AA115" s="20"/>
      <c r="AB115" s="20"/>
      <c r="AC115" s="20"/>
      <c r="AD115" s="146" t="e">
        <f>VLOOKUP(AB106,$A$14:$E$47,5,FALSE)</f>
        <v>#DIV/0!</v>
      </c>
      <c r="AK115" s="20" t="s">
        <v>50</v>
      </c>
      <c r="AL115" s="20"/>
      <c r="AM115" s="20"/>
      <c r="AN115" s="20"/>
      <c r="AO115" s="146" t="e">
        <f>VLOOKUP(AM106,$A$14:$E$47,5,FALSE)</f>
        <v>#DIV/0!</v>
      </c>
      <c r="AV115" s="20" t="s">
        <v>50</v>
      </c>
      <c r="AW115" s="20"/>
      <c r="AX115" s="20"/>
      <c r="AY115" s="20"/>
      <c r="AZ115" s="146" t="e">
        <f>VLOOKUP(AX106,$A$14:$E$47,5,FALSE)</f>
        <v>#DIV/0!</v>
      </c>
      <c r="BG115" s="20" t="s">
        <v>50</v>
      </c>
      <c r="BH115" s="20"/>
      <c r="BI115" s="20"/>
      <c r="BJ115" s="20"/>
      <c r="BK115" s="146" t="e">
        <f>VLOOKUP(BI106,$A$14:$E$47,5,FALSE)</f>
        <v>#DIV/0!</v>
      </c>
    </row>
    <row r="116" spans="1:63" x14ac:dyDescent="0.35">
      <c r="D116" s="21" t="s">
        <v>51</v>
      </c>
      <c r="E116" s="21"/>
      <c r="F116" s="21"/>
      <c r="G116" s="21"/>
      <c r="H116" s="21">
        <f>$D$13</f>
        <v>0</v>
      </c>
      <c r="O116" s="21" t="s">
        <v>51</v>
      </c>
      <c r="P116" s="21"/>
      <c r="Q116" s="21"/>
      <c r="R116" s="21"/>
      <c r="S116" s="21">
        <f>$D$13</f>
        <v>0</v>
      </c>
      <c r="Z116" s="21" t="s">
        <v>51</v>
      </c>
      <c r="AA116" s="21"/>
      <c r="AB116" s="21"/>
      <c r="AC116" s="21"/>
      <c r="AD116" s="21">
        <f>$D$13</f>
        <v>0</v>
      </c>
      <c r="AK116" s="21" t="s">
        <v>51</v>
      </c>
      <c r="AL116" s="21"/>
      <c r="AM116" s="21"/>
      <c r="AN116" s="21"/>
      <c r="AO116" s="21">
        <f>$D$13</f>
        <v>0</v>
      </c>
      <c r="AV116" s="21" t="s">
        <v>51</v>
      </c>
      <c r="AW116" s="21"/>
      <c r="AX116" s="21"/>
      <c r="AY116" s="21"/>
      <c r="AZ116" s="21">
        <f>$D$13</f>
        <v>0</v>
      </c>
      <c r="BG116" s="21" t="s">
        <v>51</v>
      </c>
      <c r="BH116" s="21"/>
      <c r="BI116" s="21"/>
      <c r="BJ116" s="21"/>
      <c r="BK116" s="21">
        <f>$D$13</f>
        <v>0</v>
      </c>
    </row>
    <row r="118" spans="1:63" x14ac:dyDescent="0.35">
      <c r="A118" s="227"/>
      <c r="B118" s="227"/>
      <c r="C118" s="227"/>
      <c r="D118" s="322" t="s">
        <v>52</v>
      </c>
      <c r="E118" s="322"/>
      <c r="F118" s="322"/>
      <c r="G118" s="322"/>
      <c r="H118" s="322"/>
      <c r="I118" s="227"/>
      <c r="J118" s="227"/>
      <c r="K118" s="227"/>
      <c r="L118" s="227"/>
      <c r="M118" s="227"/>
      <c r="N118" s="227"/>
      <c r="O118" s="322" t="s">
        <v>52</v>
      </c>
      <c r="P118" s="322"/>
      <c r="Q118" s="322"/>
      <c r="R118" s="322"/>
      <c r="S118" s="322"/>
      <c r="T118" s="227"/>
      <c r="U118" s="227"/>
      <c r="V118" s="227"/>
      <c r="W118" s="227"/>
      <c r="X118" s="227"/>
      <c r="Y118" s="227"/>
      <c r="Z118" s="322" t="s">
        <v>52</v>
      </c>
      <c r="AA118" s="322"/>
      <c r="AB118" s="322"/>
      <c r="AC118" s="322"/>
      <c r="AD118" s="322"/>
      <c r="AE118" s="227"/>
      <c r="AF118" s="227"/>
      <c r="AG118" s="227"/>
      <c r="AH118" s="227"/>
      <c r="AI118" s="227"/>
      <c r="AJ118" s="227"/>
      <c r="AK118" s="322" t="s">
        <v>52</v>
      </c>
      <c r="AL118" s="322"/>
      <c r="AM118" s="322"/>
      <c r="AN118" s="322"/>
      <c r="AO118" s="322"/>
      <c r="AP118" s="227"/>
      <c r="AQ118" s="227"/>
      <c r="AR118" s="227"/>
      <c r="AS118" s="227"/>
      <c r="AT118" s="227"/>
      <c r="AU118" s="227"/>
      <c r="AV118" s="322" t="s">
        <v>52</v>
      </c>
      <c r="AW118" s="322"/>
      <c r="AX118" s="322"/>
      <c r="AY118" s="322"/>
      <c r="AZ118" s="322"/>
      <c r="BA118" s="227"/>
      <c r="BB118" s="227"/>
      <c r="BC118" s="227"/>
      <c r="BD118" s="227"/>
      <c r="BE118" s="227"/>
      <c r="BF118" s="227"/>
      <c r="BG118" s="322" t="s">
        <v>52</v>
      </c>
      <c r="BH118" s="322"/>
      <c r="BI118" s="322"/>
      <c r="BJ118" s="322"/>
      <c r="BK118" s="322"/>
    </row>
    <row r="119" spans="1:63" x14ac:dyDescent="0.35">
      <c r="D119" s="323">
        <f>$F$10</f>
        <v>0</v>
      </c>
      <c r="E119" s="323"/>
      <c r="F119" s="323"/>
      <c r="G119" s="73"/>
      <c r="H119" s="74">
        <f>VLOOKUP(F106,$A$14:$K$47,6,FALSE)</f>
        <v>0</v>
      </c>
      <c r="O119" s="323">
        <f>$F$10</f>
        <v>0</v>
      </c>
      <c r="P119" s="323"/>
      <c r="Q119" s="323"/>
      <c r="R119" s="73"/>
      <c r="S119" s="74">
        <f>VLOOKUP(Q106,$A$14:$K$47,6,FALSE)</f>
        <v>0</v>
      </c>
      <c r="Z119" s="323">
        <f>$F$10</f>
        <v>0</v>
      </c>
      <c r="AA119" s="323"/>
      <c r="AB119" s="323"/>
      <c r="AC119" s="73"/>
      <c r="AD119" s="74">
        <f>VLOOKUP(AB106,$A$14:$K$47,6,FALSE)</f>
        <v>0</v>
      </c>
      <c r="AK119" s="323">
        <f>$F$10</f>
        <v>0</v>
      </c>
      <c r="AL119" s="323"/>
      <c r="AM119" s="323"/>
      <c r="AN119" s="73"/>
      <c r="AO119" s="74">
        <f>VLOOKUP(AM106,$A$14:$K$47,6,FALSE)</f>
        <v>0</v>
      </c>
      <c r="AV119" s="323">
        <f>$F$10</f>
        <v>0</v>
      </c>
      <c r="AW119" s="323"/>
      <c r="AX119" s="323"/>
      <c r="AY119" s="73"/>
      <c r="AZ119" s="74">
        <f>VLOOKUP(AX106,$A$14:$K$47,6,FALSE)</f>
        <v>0</v>
      </c>
      <c r="BG119" s="323">
        <f>$F$10</f>
        <v>0</v>
      </c>
      <c r="BH119" s="323"/>
      <c r="BI119" s="323"/>
      <c r="BJ119" s="73"/>
      <c r="BK119" s="74">
        <f>VLOOKUP(BI106,$A$14:$K$47,6,FALSE)</f>
        <v>0</v>
      </c>
    </row>
    <row r="120" spans="1:63" x14ac:dyDescent="0.35">
      <c r="D120" s="321">
        <f>$G$10</f>
        <v>0</v>
      </c>
      <c r="E120" s="321"/>
      <c r="F120" s="321"/>
      <c r="G120" s="75"/>
      <c r="H120" s="76">
        <f>VLOOKUP(F106,$A$14:$K$47,7,FALSE)</f>
        <v>0</v>
      </c>
      <c r="O120" s="321">
        <f>$G$10</f>
        <v>0</v>
      </c>
      <c r="P120" s="321"/>
      <c r="Q120" s="321"/>
      <c r="R120" s="75"/>
      <c r="S120" s="76">
        <f>VLOOKUP(Q106,$A$14:$K$47,7,FALSE)</f>
        <v>0</v>
      </c>
      <c r="Z120" s="321">
        <f>$G$10</f>
        <v>0</v>
      </c>
      <c r="AA120" s="321"/>
      <c r="AB120" s="321"/>
      <c r="AC120" s="75"/>
      <c r="AD120" s="76">
        <f>VLOOKUP(AB106,$A$14:$K$47,7,FALSE)</f>
        <v>0</v>
      </c>
      <c r="AK120" s="321">
        <f>$G$10</f>
        <v>0</v>
      </c>
      <c r="AL120" s="321"/>
      <c r="AM120" s="321"/>
      <c r="AN120" s="75"/>
      <c r="AO120" s="76">
        <f>VLOOKUP(AM106,$A$14:$K$47,7,FALSE)</f>
        <v>0</v>
      </c>
      <c r="AV120" s="321">
        <f>$G$10</f>
        <v>0</v>
      </c>
      <c r="AW120" s="321"/>
      <c r="AX120" s="321"/>
      <c r="AY120" s="75"/>
      <c r="AZ120" s="76">
        <f>VLOOKUP(AX106,$A$14:$K$47,7,FALSE)</f>
        <v>0</v>
      </c>
      <c r="BG120" s="321">
        <f>$G$10</f>
        <v>0</v>
      </c>
      <c r="BH120" s="321"/>
      <c r="BI120" s="321"/>
      <c r="BJ120" s="75"/>
      <c r="BK120" s="76">
        <f>VLOOKUP(BI106,$A$14:$K$47,7,FALSE)</f>
        <v>0</v>
      </c>
    </row>
    <row r="121" spans="1:63" x14ac:dyDescent="0.35">
      <c r="D121" s="321" t="str">
        <f>$H$10</f>
        <v>SlimCijfer.nl</v>
      </c>
      <c r="E121" s="321"/>
      <c r="F121" s="321"/>
      <c r="G121" s="75"/>
      <c r="H121" s="76">
        <f>VLOOKUP(F106,$A$14:$K$47,8,FALSE)</f>
        <v>0</v>
      </c>
      <c r="O121" s="321" t="str">
        <f>$H$10</f>
        <v>SlimCijfer.nl</v>
      </c>
      <c r="P121" s="321"/>
      <c r="Q121" s="321"/>
      <c r="R121" s="75"/>
      <c r="S121" s="76">
        <f>VLOOKUP(Q106,$A$14:$K$47,8,FALSE)</f>
        <v>0</v>
      </c>
      <c r="Z121" s="321" t="str">
        <f>$H$10</f>
        <v>SlimCijfer.nl</v>
      </c>
      <c r="AA121" s="321"/>
      <c r="AB121" s="321"/>
      <c r="AC121" s="75"/>
      <c r="AD121" s="76">
        <f>VLOOKUP(AB106,$A$14:$K$47,8,FALSE)</f>
        <v>0</v>
      </c>
      <c r="AK121" s="321" t="str">
        <f>$H$10</f>
        <v>SlimCijfer.nl</v>
      </c>
      <c r="AL121" s="321"/>
      <c r="AM121" s="321"/>
      <c r="AN121" s="75"/>
      <c r="AO121" s="76">
        <f>VLOOKUP(AM106,$A$14:$K$47,8,FALSE)</f>
        <v>0</v>
      </c>
      <c r="AV121" s="321" t="str">
        <f>$H$10</f>
        <v>SlimCijfer.nl</v>
      </c>
      <c r="AW121" s="321"/>
      <c r="AX121" s="321"/>
      <c r="AY121" s="75"/>
      <c r="AZ121" s="76">
        <f>VLOOKUP(AX106,$A$14:$K$47,8,FALSE)</f>
        <v>0</v>
      </c>
      <c r="BG121" s="321" t="str">
        <f>$H$10</f>
        <v>SlimCijfer.nl</v>
      </c>
      <c r="BH121" s="321"/>
      <c r="BI121" s="321"/>
      <c r="BJ121" s="75"/>
      <c r="BK121" s="76">
        <f>VLOOKUP(BI106,$A$14:$K$47,8,FALSE)</f>
        <v>0</v>
      </c>
    </row>
    <row r="122" spans="1:63" x14ac:dyDescent="0.35">
      <c r="D122" s="321" t="str">
        <f>$I$10</f>
        <v>SlimCijfer.nl</v>
      </c>
      <c r="E122" s="321"/>
      <c r="F122" s="321"/>
      <c r="G122" s="75"/>
      <c r="H122" s="76">
        <f>VLOOKUP(F106,$A$14:$K$47,9,FALSE)</f>
        <v>0</v>
      </c>
      <c r="O122" s="321" t="str">
        <f>$I$10</f>
        <v>SlimCijfer.nl</v>
      </c>
      <c r="P122" s="321"/>
      <c r="Q122" s="321"/>
      <c r="R122" s="75"/>
      <c r="S122" s="76">
        <f>VLOOKUP(Q106,$A$14:$K$47,9,FALSE)</f>
        <v>0</v>
      </c>
      <c r="Z122" s="321" t="str">
        <f>$I$10</f>
        <v>SlimCijfer.nl</v>
      </c>
      <c r="AA122" s="321"/>
      <c r="AB122" s="321"/>
      <c r="AC122" s="75"/>
      <c r="AD122" s="76">
        <f>VLOOKUP(AB106,$A$14:$K$47,9,FALSE)</f>
        <v>0</v>
      </c>
      <c r="AK122" s="321" t="str">
        <f>$I$10</f>
        <v>SlimCijfer.nl</v>
      </c>
      <c r="AL122" s="321"/>
      <c r="AM122" s="321"/>
      <c r="AN122" s="75"/>
      <c r="AO122" s="76">
        <f>VLOOKUP(AM106,$A$14:$K$47,9,FALSE)</f>
        <v>0</v>
      </c>
      <c r="AV122" s="321" t="str">
        <f>$I$10</f>
        <v>SlimCijfer.nl</v>
      </c>
      <c r="AW122" s="321"/>
      <c r="AX122" s="321"/>
      <c r="AY122" s="75"/>
      <c r="AZ122" s="76">
        <f>VLOOKUP(AX106,$A$14:$K$47,9,FALSE)</f>
        <v>0</v>
      </c>
      <c r="BG122" s="321" t="str">
        <f>$I$10</f>
        <v>SlimCijfer.nl</v>
      </c>
      <c r="BH122" s="321"/>
      <c r="BI122" s="321"/>
      <c r="BJ122" s="75"/>
      <c r="BK122" s="76">
        <f>VLOOKUP(BI106,$A$14:$K$47,9,FALSE)</f>
        <v>0</v>
      </c>
    </row>
    <row r="123" spans="1:63" x14ac:dyDescent="0.35">
      <c r="D123" s="321" t="str">
        <f>$J$10</f>
        <v>SlimCijfer.nl</v>
      </c>
      <c r="E123" s="321"/>
      <c r="F123" s="321"/>
      <c r="G123" s="75"/>
      <c r="H123" s="76">
        <f>VLOOKUP(F106,$A$14:$K$47,10,FALSE)</f>
        <v>0</v>
      </c>
      <c r="O123" s="321" t="str">
        <f>$J$10</f>
        <v>SlimCijfer.nl</v>
      </c>
      <c r="P123" s="321"/>
      <c r="Q123" s="321"/>
      <c r="R123" s="75"/>
      <c r="S123" s="76">
        <f>VLOOKUP(Q106,$A$14:$K$47,10,FALSE)</f>
        <v>0</v>
      </c>
      <c r="Z123" s="321" t="str">
        <f>$J$10</f>
        <v>SlimCijfer.nl</v>
      </c>
      <c r="AA123" s="321"/>
      <c r="AB123" s="321"/>
      <c r="AC123" s="75"/>
      <c r="AD123" s="76">
        <f>VLOOKUP(AB106,$A$14:$K$47,10,FALSE)</f>
        <v>0</v>
      </c>
      <c r="AK123" s="321" t="str">
        <f>$J$10</f>
        <v>SlimCijfer.nl</v>
      </c>
      <c r="AL123" s="321"/>
      <c r="AM123" s="321"/>
      <c r="AN123" s="75"/>
      <c r="AO123" s="76">
        <f>VLOOKUP(AM106,$A$14:$K$47,10,FALSE)</f>
        <v>0</v>
      </c>
      <c r="AV123" s="321" t="str">
        <f>$J$10</f>
        <v>SlimCijfer.nl</v>
      </c>
      <c r="AW123" s="321"/>
      <c r="AX123" s="321"/>
      <c r="AY123" s="75"/>
      <c r="AZ123" s="76">
        <f>VLOOKUP(AX106,$A$14:$K$47,10,FALSE)</f>
        <v>0</v>
      </c>
      <c r="BG123" s="321" t="str">
        <f>$J$10</f>
        <v>SlimCijfer.nl</v>
      </c>
      <c r="BH123" s="321"/>
      <c r="BI123" s="321"/>
      <c r="BJ123" s="75"/>
      <c r="BK123" s="76">
        <f>VLOOKUP(BI106,$A$14:$K$47,10,FALSE)</f>
        <v>0</v>
      </c>
    </row>
    <row r="124" spans="1:63" x14ac:dyDescent="0.35">
      <c r="D124" s="320" t="str">
        <f>$K$10</f>
        <v>SlimCijfer.nl</v>
      </c>
      <c r="E124" s="320"/>
      <c r="F124" s="320"/>
      <c r="G124" s="77"/>
      <c r="H124" s="78">
        <f>VLOOKUP(F106,$A$14:$K$47,11,FALSE)</f>
        <v>0</v>
      </c>
      <c r="O124" s="320" t="str">
        <f>$K$10</f>
        <v>SlimCijfer.nl</v>
      </c>
      <c r="P124" s="320"/>
      <c r="Q124" s="320"/>
      <c r="R124" s="77"/>
      <c r="S124" s="78">
        <f>VLOOKUP(Q106,$A$14:$K$47,11,FALSE)</f>
        <v>0</v>
      </c>
      <c r="Z124" s="320" t="str">
        <f>$K$10</f>
        <v>SlimCijfer.nl</v>
      </c>
      <c r="AA124" s="320"/>
      <c r="AB124" s="320"/>
      <c r="AC124" s="77"/>
      <c r="AD124" s="78">
        <f>VLOOKUP(AB106,$A$14:$K$47,11,FALSE)</f>
        <v>0</v>
      </c>
      <c r="AK124" s="320" t="str">
        <f>$K$10</f>
        <v>SlimCijfer.nl</v>
      </c>
      <c r="AL124" s="320"/>
      <c r="AM124" s="320"/>
      <c r="AN124" s="77"/>
      <c r="AO124" s="78">
        <f>VLOOKUP(AM106,$A$14:$K$47,11,FALSE)</f>
        <v>0</v>
      </c>
      <c r="AV124" s="320" t="str">
        <f>$K$10</f>
        <v>SlimCijfer.nl</v>
      </c>
      <c r="AW124" s="320"/>
      <c r="AX124" s="320"/>
      <c r="AY124" s="77"/>
      <c r="AZ124" s="78">
        <f>VLOOKUP(AX106,$A$14:$K$47,11,FALSE)</f>
        <v>0</v>
      </c>
      <c r="BG124" s="320" t="str">
        <f>$K$10</f>
        <v>SlimCijfer.nl</v>
      </c>
      <c r="BH124" s="320"/>
      <c r="BI124" s="320"/>
      <c r="BJ124" s="77"/>
      <c r="BK124" s="78">
        <f>VLOOKUP(BI106,$A$14:$K$47,11,FALSE)</f>
        <v>0</v>
      </c>
    </row>
    <row r="148" spans="2:66" x14ac:dyDescent="0.35">
      <c r="J148" s="319" t="str">
        <f>U48</f>
        <v>LOGO</v>
      </c>
      <c r="K148" s="319"/>
      <c r="U148" s="319" t="str">
        <f>U48</f>
        <v>LOGO</v>
      </c>
      <c r="V148" s="319"/>
      <c r="AF148" s="319" t="str">
        <f>U48</f>
        <v>LOGO</v>
      </c>
      <c r="AG148" s="319"/>
      <c r="AQ148" s="319" t="str">
        <f>U48</f>
        <v>LOGO</v>
      </c>
      <c r="AR148" s="319"/>
      <c r="BB148" s="319" t="str">
        <f>U48</f>
        <v>LOGO</v>
      </c>
      <c r="BC148" s="319"/>
      <c r="BM148" s="319" t="str">
        <f>$U$48</f>
        <v>LOGO</v>
      </c>
      <c r="BN148" s="319"/>
    </row>
    <row r="149" spans="2:66" x14ac:dyDescent="0.35">
      <c r="B149" s="157"/>
      <c r="C149" s="157"/>
      <c r="D149" s="157"/>
      <c r="E149" s="157"/>
      <c r="F149" s="154" t="str">
        <f>Q49</f>
        <v>LICENTIE: SlimCijfer.nl Basic, 2022</v>
      </c>
      <c r="G149" s="157"/>
      <c r="H149" s="157"/>
      <c r="I149" s="157"/>
      <c r="J149" s="319"/>
      <c r="K149" s="319"/>
      <c r="M149" s="157"/>
      <c r="N149" s="157"/>
      <c r="O149" s="157"/>
      <c r="P149" s="157"/>
      <c r="Q149" s="154" t="str">
        <f>Q49</f>
        <v>LICENTIE: SlimCijfer.nl Basic, 2022</v>
      </c>
      <c r="R149" s="157"/>
      <c r="S149" s="157"/>
      <c r="T149" s="157"/>
      <c r="U149" s="319"/>
      <c r="V149" s="319"/>
      <c r="X149" s="157"/>
      <c r="Y149" s="157"/>
      <c r="Z149" s="157"/>
      <c r="AA149" s="157"/>
      <c r="AB149" s="154" t="str">
        <f>Q49</f>
        <v>LICENTIE: SlimCijfer.nl Basic, 2022</v>
      </c>
      <c r="AC149" s="157"/>
      <c r="AD149" s="157"/>
      <c r="AE149" s="157"/>
      <c r="AF149" s="319"/>
      <c r="AG149" s="319"/>
      <c r="AI149" s="157"/>
      <c r="AJ149" s="157"/>
      <c r="AK149" s="157"/>
      <c r="AL149" s="157"/>
      <c r="AM149" s="154" t="str">
        <f>Q49</f>
        <v>LICENTIE: SlimCijfer.nl Basic, 2022</v>
      </c>
      <c r="AN149" s="157"/>
      <c r="AO149" s="157"/>
      <c r="AP149" s="157"/>
      <c r="AQ149" s="319"/>
      <c r="AR149" s="319"/>
      <c r="AT149" s="157"/>
      <c r="AU149" s="157"/>
      <c r="AV149" s="157"/>
      <c r="AW149" s="157"/>
      <c r="AX149" s="154" t="str">
        <f>Q49</f>
        <v>LICENTIE: SlimCijfer.nl Basic, 2022</v>
      </c>
      <c r="AY149" s="157"/>
      <c r="AZ149" s="157"/>
      <c r="BA149" s="157"/>
      <c r="BB149" s="319"/>
      <c r="BC149" s="319"/>
      <c r="BE149" s="157"/>
      <c r="BF149" s="157"/>
      <c r="BG149" s="157"/>
      <c r="BH149" s="157"/>
      <c r="BI149" s="154" t="str">
        <f>Q49</f>
        <v>LICENTIE: SlimCijfer.nl Basic, 2022</v>
      </c>
      <c r="BJ149" s="157"/>
      <c r="BK149" s="157"/>
      <c r="BL149" s="157"/>
      <c r="BM149" s="319"/>
      <c r="BN149" s="319"/>
    </row>
    <row r="150" spans="2:66" x14ac:dyDescent="0.35">
      <c r="B150" s="318" t="str">
        <f>M50</f>
        <v>© 2022 SlimCijfer.nl, The Netherlands, All Rights Reserved.</v>
      </c>
      <c r="C150" s="318"/>
      <c r="D150" s="318"/>
      <c r="E150" s="318"/>
      <c r="F150" s="318"/>
      <c r="G150" s="318"/>
      <c r="H150" s="318"/>
      <c r="I150" s="318"/>
      <c r="J150" s="318"/>
      <c r="M150" s="318" t="str">
        <f>M50</f>
        <v>© 2022 SlimCijfer.nl, The Netherlands, All Rights Reserved.</v>
      </c>
      <c r="N150" s="318"/>
      <c r="O150" s="318"/>
      <c r="P150" s="318"/>
      <c r="Q150" s="318"/>
      <c r="R150" s="318"/>
      <c r="S150" s="318"/>
      <c r="T150" s="318"/>
      <c r="U150" s="318"/>
      <c r="X150" s="318" t="str">
        <f>M50</f>
        <v>© 2022 SlimCijfer.nl, The Netherlands, All Rights Reserved.</v>
      </c>
      <c r="Y150" s="318"/>
      <c r="Z150" s="318"/>
      <c r="AA150" s="318"/>
      <c r="AB150" s="318"/>
      <c r="AC150" s="318"/>
      <c r="AD150" s="318"/>
      <c r="AE150" s="318"/>
      <c r="AF150" s="318"/>
      <c r="AI150" s="318" t="str">
        <f>M50</f>
        <v>© 2022 SlimCijfer.nl, The Netherlands, All Rights Reserved.</v>
      </c>
      <c r="AJ150" s="318"/>
      <c r="AK150" s="318"/>
      <c r="AL150" s="318"/>
      <c r="AM150" s="318"/>
      <c r="AN150" s="318"/>
      <c r="AO150" s="318"/>
      <c r="AP150" s="318"/>
      <c r="AQ150" s="318"/>
      <c r="AT150" s="318" t="str">
        <f>M50</f>
        <v>© 2022 SlimCijfer.nl, The Netherlands, All Rights Reserved.</v>
      </c>
      <c r="AU150" s="318"/>
      <c r="AV150" s="318"/>
      <c r="AW150" s="318"/>
      <c r="AX150" s="318"/>
      <c r="AY150" s="318"/>
      <c r="AZ150" s="318"/>
      <c r="BA150" s="318"/>
      <c r="BB150" s="318"/>
      <c r="BE150" s="318" t="str">
        <f>M50</f>
        <v>© 2022 SlimCijfer.nl, The Netherlands, All Rights Reserved.</v>
      </c>
      <c r="BF150" s="318"/>
      <c r="BG150" s="318"/>
      <c r="BH150" s="318"/>
      <c r="BI150" s="318"/>
      <c r="BJ150" s="318"/>
      <c r="BK150" s="318"/>
      <c r="BL150" s="318"/>
      <c r="BM150" s="318"/>
    </row>
    <row r="152" spans="2:66" ht="14.4" customHeight="1" x14ac:dyDescent="0.35">
      <c r="D152" s="317" t="s">
        <v>28</v>
      </c>
      <c r="E152" s="317"/>
      <c r="F152" s="317"/>
      <c r="G152" s="317"/>
      <c r="H152" s="317"/>
      <c r="O152" s="317" t="s">
        <v>28</v>
      </c>
      <c r="P152" s="317"/>
      <c r="Q152" s="317"/>
      <c r="R152" s="317"/>
      <c r="S152" s="317"/>
      <c r="Z152" s="317" t="s">
        <v>28</v>
      </c>
      <c r="AA152" s="317"/>
      <c r="AB152" s="317"/>
      <c r="AC152" s="317"/>
      <c r="AD152" s="317"/>
      <c r="AK152" s="317" t="s">
        <v>28</v>
      </c>
      <c r="AL152" s="317"/>
      <c r="AM152" s="317"/>
      <c r="AN152" s="317"/>
      <c r="AO152" s="317"/>
      <c r="AV152" s="317" t="s">
        <v>28</v>
      </c>
      <c r="AW152" s="317"/>
      <c r="AX152" s="317"/>
      <c r="AY152" s="317"/>
      <c r="AZ152" s="317"/>
      <c r="BG152" s="317" t="s">
        <v>28</v>
      </c>
      <c r="BH152" s="317"/>
      <c r="BI152" s="317"/>
      <c r="BJ152" s="317"/>
      <c r="BK152" s="317"/>
    </row>
    <row r="153" spans="2:66" ht="14.4" customHeight="1" x14ac:dyDescent="0.35">
      <c r="D153" s="317"/>
      <c r="E153" s="317"/>
      <c r="F153" s="317"/>
      <c r="G153" s="317"/>
      <c r="H153" s="317"/>
      <c r="O153" s="317"/>
      <c r="P153" s="317"/>
      <c r="Q153" s="317"/>
      <c r="R153" s="317"/>
      <c r="S153" s="317"/>
      <c r="Z153" s="317"/>
      <c r="AA153" s="317"/>
      <c r="AB153" s="317"/>
      <c r="AC153" s="317"/>
      <c r="AD153" s="317"/>
      <c r="AK153" s="317"/>
      <c r="AL153" s="317"/>
      <c r="AM153" s="317"/>
      <c r="AN153" s="317"/>
      <c r="AO153" s="317"/>
      <c r="AV153" s="317"/>
      <c r="AW153" s="317"/>
      <c r="AX153" s="317"/>
      <c r="AY153" s="317"/>
      <c r="AZ153" s="317"/>
      <c r="BG153" s="317"/>
      <c r="BH153" s="317"/>
      <c r="BI153" s="317"/>
      <c r="BJ153" s="317"/>
      <c r="BK153" s="317"/>
    </row>
    <row r="156" spans="2:66" ht="14.4" customHeight="1" x14ac:dyDescent="0.35">
      <c r="F156" s="324">
        <f>A31</f>
        <v>0</v>
      </c>
      <c r="G156" s="324"/>
      <c r="H156" s="324"/>
      <c r="Q156" s="324">
        <f>A32</f>
        <v>0</v>
      </c>
      <c r="R156" s="324"/>
      <c r="S156" s="324"/>
      <c r="AB156" s="324">
        <f>A33</f>
        <v>0</v>
      </c>
      <c r="AC156" s="324"/>
      <c r="AD156" s="324"/>
      <c r="AM156" s="324">
        <f>A34</f>
        <v>0</v>
      </c>
      <c r="AN156" s="324"/>
      <c r="AO156" s="324"/>
      <c r="AX156" s="324">
        <f>A35</f>
        <v>0</v>
      </c>
      <c r="AY156" s="324"/>
      <c r="AZ156" s="324"/>
      <c r="BI156" s="324">
        <f>A36</f>
        <v>0</v>
      </c>
      <c r="BJ156" s="324"/>
      <c r="BK156" s="324"/>
    </row>
    <row r="157" spans="2:66" ht="14.4" customHeight="1" x14ac:dyDescent="0.35">
      <c r="D157" s="16" t="s">
        <v>45</v>
      </c>
      <c r="F157" s="324"/>
      <c r="G157" s="324"/>
      <c r="H157" s="324"/>
      <c r="O157" s="16" t="s">
        <v>45</v>
      </c>
      <c r="Q157" s="324"/>
      <c r="R157" s="324"/>
      <c r="S157" s="324"/>
      <c r="Z157" s="16" t="s">
        <v>45</v>
      </c>
      <c r="AB157" s="324"/>
      <c r="AC157" s="324"/>
      <c r="AD157" s="324"/>
      <c r="AK157" s="16" t="s">
        <v>45</v>
      </c>
      <c r="AM157" s="324"/>
      <c r="AN157" s="324"/>
      <c r="AO157" s="324"/>
      <c r="AV157" s="16" t="s">
        <v>45</v>
      </c>
      <c r="AX157" s="324"/>
      <c r="AY157" s="324"/>
      <c r="AZ157" s="324"/>
      <c r="BG157" s="16" t="s">
        <v>45</v>
      </c>
      <c r="BI157" s="324"/>
      <c r="BJ157" s="324"/>
      <c r="BK157" s="324"/>
    </row>
    <row r="158" spans="2:66" ht="14.4" customHeight="1" x14ac:dyDescent="0.35"/>
    <row r="159" spans="2:66" ht="14.4" customHeight="1" x14ac:dyDescent="0.35">
      <c r="D159" s="16" t="s">
        <v>43</v>
      </c>
      <c r="F159" s="16"/>
      <c r="G159" s="16"/>
      <c r="H159" s="17">
        <f>$F$6</f>
        <v>0</v>
      </c>
      <c r="O159" s="16" t="s">
        <v>43</v>
      </c>
      <c r="Q159" s="16"/>
      <c r="R159" s="16"/>
      <c r="S159" s="17">
        <f>$F$6</f>
        <v>0</v>
      </c>
      <c r="Z159" s="16" t="s">
        <v>43</v>
      </c>
      <c r="AB159" s="16"/>
      <c r="AC159" s="16"/>
      <c r="AD159" s="17">
        <f>$F$6</f>
        <v>0</v>
      </c>
      <c r="AK159" s="16" t="s">
        <v>43</v>
      </c>
      <c r="AM159" s="16"/>
      <c r="AN159" s="16"/>
      <c r="AO159" s="17">
        <f>$F$6</f>
        <v>0</v>
      </c>
      <c r="AV159" s="16" t="s">
        <v>43</v>
      </c>
      <c r="AX159" s="16"/>
      <c r="AY159" s="16"/>
      <c r="AZ159" s="17">
        <f>$F$6</f>
        <v>0</v>
      </c>
      <c r="BG159" s="16" t="s">
        <v>43</v>
      </c>
      <c r="BI159" s="16"/>
      <c r="BJ159" s="16"/>
      <c r="BK159" s="17">
        <f>$F$6</f>
        <v>0</v>
      </c>
    </row>
    <row r="160" spans="2:66" x14ac:dyDescent="0.35">
      <c r="D160" s="16" t="s">
        <v>44</v>
      </c>
      <c r="F160" s="16"/>
      <c r="G160" s="16"/>
      <c r="H160" s="17">
        <f>$F$7</f>
        <v>0</v>
      </c>
      <c r="O160" s="16" t="s">
        <v>44</v>
      </c>
      <c r="Q160" s="16"/>
      <c r="R160" s="16"/>
      <c r="S160" s="17">
        <f>$F$7</f>
        <v>0</v>
      </c>
      <c r="Z160" s="16" t="s">
        <v>44</v>
      </c>
      <c r="AB160" s="16"/>
      <c r="AC160" s="16"/>
      <c r="AD160" s="17">
        <f>$F$7</f>
        <v>0</v>
      </c>
      <c r="AK160" s="16" t="s">
        <v>44</v>
      </c>
      <c r="AM160" s="16"/>
      <c r="AN160" s="16"/>
      <c r="AO160" s="17">
        <f>$F$7</f>
        <v>0</v>
      </c>
      <c r="AV160" s="16" t="s">
        <v>44</v>
      </c>
      <c r="AX160" s="16"/>
      <c r="AY160" s="16"/>
      <c r="AZ160" s="17">
        <f>$F$7</f>
        <v>0</v>
      </c>
      <c r="BG160" s="16" t="s">
        <v>44</v>
      </c>
      <c r="BI160" s="16"/>
      <c r="BJ160" s="16"/>
      <c r="BK160" s="17">
        <f>$F$7</f>
        <v>0</v>
      </c>
    </row>
    <row r="163" spans="1:63" x14ac:dyDescent="0.35">
      <c r="D163" s="18" t="s">
        <v>48</v>
      </c>
      <c r="E163" s="18"/>
      <c r="F163" s="18"/>
      <c r="G163" s="18"/>
      <c r="H163" s="19">
        <f>VLOOKUP(F156,$A$14:$E$47,3,FALSE)</f>
        <v>0</v>
      </c>
      <c r="O163" s="18" t="s">
        <v>48</v>
      </c>
      <c r="P163" s="18"/>
      <c r="Q163" s="18"/>
      <c r="R163" s="18"/>
      <c r="S163" s="19">
        <f>VLOOKUP(Q156,$A$14:$E$47,3,FALSE)</f>
        <v>0</v>
      </c>
      <c r="Z163" s="18" t="s">
        <v>48</v>
      </c>
      <c r="AA163" s="18"/>
      <c r="AB163" s="18"/>
      <c r="AC163" s="18"/>
      <c r="AD163" s="19">
        <f>VLOOKUP(AB156,$A$14:$E$47,3,FALSE)</f>
        <v>0</v>
      </c>
      <c r="AK163" s="18" t="s">
        <v>48</v>
      </c>
      <c r="AL163" s="18"/>
      <c r="AM163" s="18"/>
      <c r="AN163" s="18"/>
      <c r="AO163" s="19">
        <f>VLOOKUP(AM156,$A$14:$E$47,3,FALSE)</f>
        <v>0</v>
      </c>
      <c r="AV163" s="18" t="s">
        <v>48</v>
      </c>
      <c r="AW163" s="18"/>
      <c r="AX163" s="18"/>
      <c r="AY163" s="18"/>
      <c r="AZ163" s="19">
        <f>VLOOKUP(AX156,$A$14:$E$47,3,FALSE)</f>
        <v>0</v>
      </c>
      <c r="BG163" s="18" t="s">
        <v>48</v>
      </c>
      <c r="BH163" s="18"/>
      <c r="BI163" s="18"/>
      <c r="BJ163" s="18"/>
      <c r="BK163" s="19">
        <f>VLOOKUP(BI156,$A$14:$E$47,3,FALSE)</f>
        <v>0</v>
      </c>
    </row>
    <row r="164" spans="1:63" x14ac:dyDescent="0.35">
      <c r="D164" s="20" t="s">
        <v>49</v>
      </c>
      <c r="E164" s="20"/>
      <c r="F164" s="20"/>
      <c r="G164" s="20"/>
      <c r="H164" s="19">
        <f>VLOOKUP(F156,$A$14:$E$47,4,FALSE)</f>
        <v>0</v>
      </c>
      <c r="O164" s="20" t="s">
        <v>49</v>
      </c>
      <c r="P164" s="20"/>
      <c r="Q164" s="20"/>
      <c r="R164" s="20"/>
      <c r="S164" s="19">
        <f>VLOOKUP(Q156,$A$14:$E$47,4,FALSE)</f>
        <v>0</v>
      </c>
      <c r="Z164" s="20" t="s">
        <v>49</v>
      </c>
      <c r="AA164" s="20"/>
      <c r="AB164" s="20"/>
      <c r="AC164" s="20"/>
      <c r="AD164" s="19">
        <f>VLOOKUP(AB156,$A$14:$E$47,4,FALSE)</f>
        <v>0</v>
      </c>
      <c r="AK164" s="20" t="s">
        <v>49</v>
      </c>
      <c r="AL164" s="20"/>
      <c r="AM164" s="20"/>
      <c r="AN164" s="20"/>
      <c r="AO164" s="19">
        <f>VLOOKUP(AM156,$A$14:$E$47,4,FALSE)</f>
        <v>0</v>
      </c>
      <c r="AV164" s="20" t="s">
        <v>49</v>
      </c>
      <c r="AW164" s="20"/>
      <c r="AX164" s="20"/>
      <c r="AY164" s="20"/>
      <c r="AZ164" s="19">
        <f>VLOOKUP(AX156,$A$14:$E$47,4,FALSE)</f>
        <v>0</v>
      </c>
      <c r="BG164" s="20" t="s">
        <v>49</v>
      </c>
      <c r="BH164" s="20"/>
      <c r="BI164" s="20"/>
      <c r="BJ164" s="20"/>
      <c r="BK164" s="19">
        <f>VLOOKUP(BI156,$A$14:$E$47,4,FALSE)</f>
        <v>0</v>
      </c>
    </row>
    <row r="165" spans="1:63" x14ac:dyDescent="0.35">
      <c r="D165" s="20" t="s">
        <v>50</v>
      </c>
      <c r="E165" s="20"/>
      <c r="F165" s="20"/>
      <c r="G165" s="20"/>
      <c r="H165" s="146" t="e">
        <f>VLOOKUP(F156,$A$14:$E$47,5,FALSE)</f>
        <v>#DIV/0!</v>
      </c>
      <c r="O165" s="20" t="s">
        <v>50</v>
      </c>
      <c r="P165" s="20"/>
      <c r="Q165" s="20"/>
      <c r="R165" s="20"/>
      <c r="S165" s="146" t="e">
        <f>VLOOKUP(Q156,$A$14:$E$47,5,FALSE)</f>
        <v>#DIV/0!</v>
      </c>
      <c r="Z165" s="20" t="s">
        <v>50</v>
      </c>
      <c r="AA165" s="20"/>
      <c r="AB165" s="20"/>
      <c r="AC165" s="20"/>
      <c r="AD165" s="146" t="e">
        <f>VLOOKUP(AB156,$A$14:$E$47,5,FALSE)</f>
        <v>#DIV/0!</v>
      </c>
      <c r="AK165" s="20" t="s">
        <v>50</v>
      </c>
      <c r="AL165" s="20"/>
      <c r="AM165" s="20"/>
      <c r="AN165" s="20"/>
      <c r="AO165" s="146" t="e">
        <f>VLOOKUP(AM156,$A$14:$E$47,5,FALSE)</f>
        <v>#DIV/0!</v>
      </c>
      <c r="AV165" s="20" t="s">
        <v>50</v>
      </c>
      <c r="AW165" s="20"/>
      <c r="AX165" s="20"/>
      <c r="AY165" s="20"/>
      <c r="AZ165" s="146" t="e">
        <f>VLOOKUP(AX156,$A$14:$E$47,5,FALSE)</f>
        <v>#DIV/0!</v>
      </c>
      <c r="BG165" s="20" t="s">
        <v>50</v>
      </c>
      <c r="BH165" s="20"/>
      <c r="BI165" s="20"/>
      <c r="BJ165" s="20"/>
      <c r="BK165" s="146" t="e">
        <f>VLOOKUP(BI156,$A$14:$E$47,5,FALSE)</f>
        <v>#DIV/0!</v>
      </c>
    </row>
    <row r="166" spans="1:63" x14ac:dyDescent="0.35">
      <c r="D166" s="21" t="s">
        <v>51</v>
      </c>
      <c r="E166" s="21"/>
      <c r="F166" s="21"/>
      <c r="G166" s="21"/>
      <c r="H166" s="21">
        <f>$D$13</f>
        <v>0</v>
      </c>
      <c r="O166" s="21" t="s">
        <v>51</v>
      </c>
      <c r="P166" s="21"/>
      <c r="Q166" s="21"/>
      <c r="R166" s="21"/>
      <c r="S166" s="21">
        <f>$D$13</f>
        <v>0</v>
      </c>
      <c r="Z166" s="21" t="s">
        <v>51</v>
      </c>
      <c r="AA166" s="21"/>
      <c r="AB166" s="21"/>
      <c r="AC166" s="21"/>
      <c r="AD166" s="21">
        <f>$D$13</f>
        <v>0</v>
      </c>
      <c r="AK166" s="21" t="s">
        <v>51</v>
      </c>
      <c r="AL166" s="21"/>
      <c r="AM166" s="21"/>
      <c r="AN166" s="21"/>
      <c r="AO166" s="21">
        <f>$D$13</f>
        <v>0</v>
      </c>
      <c r="AV166" s="21" t="s">
        <v>51</v>
      </c>
      <c r="AW166" s="21"/>
      <c r="AX166" s="21"/>
      <c r="AY166" s="21"/>
      <c r="AZ166" s="21">
        <f>$D$13</f>
        <v>0</v>
      </c>
      <c r="BG166" s="21" t="s">
        <v>51</v>
      </c>
      <c r="BH166" s="21"/>
      <c r="BI166" s="21"/>
      <c r="BJ166" s="21"/>
      <c r="BK166" s="21">
        <f>$D$13</f>
        <v>0</v>
      </c>
    </row>
    <row r="168" spans="1:63" x14ac:dyDescent="0.35">
      <c r="A168" s="227"/>
      <c r="B168" s="227"/>
      <c r="C168" s="227"/>
      <c r="D168" s="322" t="s">
        <v>52</v>
      </c>
      <c r="E168" s="322"/>
      <c r="F168" s="322"/>
      <c r="G168" s="322"/>
      <c r="H168" s="322"/>
      <c r="I168" s="227"/>
      <c r="J168" s="227"/>
      <c r="K168" s="227"/>
      <c r="L168" s="227"/>
      <c r="M168" s="227"/>
      <c r="N168" s="227"/>
      <c r="O168" s="322" t="s">
        <v>52</v>
      </c>
      <c r="P168" s="322"/>
      <c r="Q168" s="322"/>
      <c r="R168" s="322"/>
      <c r="S168" s="322"/>
      <c r="T168" s="227"/>
      <c r="U168" s="227"/>
      <c r="V168" s="227"/>
      <c r="W168" s="227"/>
      <c r="X168" s="227"/>
      <c r="Y168" s="227"/>
      <c r="Z168" s="322" t="s">
        <v>52</v>
      </c>
      <c r="AA168" s="322"/>
      <c r="AB168" s="322"/>
      <c r="AC168" s="322"/>
      <c r="AD168" s="322"/>
      <c r="AE168" s="227"/>
      <c r="AF168" s="227"/>
      <c r="AG168" s="227"/>
      <c r="AH168" s="227"/>
      <c r="AI168" s="227"/>
      <c r="AJ168" s="227"/>
      <c r="AK168" s="322" t="s">
        <v>52</v>
      </c>
      <c r="AL168" s="322"/>
      <c r="AM168" s="322"/>
      <c r="AN168" s="322"/>
      <c r="AO168" s="322"/>
      <c r="AP168" s="227"/>
      <c r="AQ168" s="227"/>
      <c r="AR168" s="227"/>
      <c r="AS168" s="227"/>
      <c r="AT168" s="227"/>
      <c r="AU168" s="227"/>
      <c r="AV168" s="322" t="s">
        <v>52</v>
      </c>
      <c r="AW168" s="322"/>
      <c r="AX168" s="322"/>
      <c r="AY168" s="322"/>
      <c r="AZ168" s="322"/>
      <c r="BA168" s="227"/>
      <c r="BB168" s="227"/>
      <c r="BC168" s="227"/>
      <c r="BD168" s="227"/>
      <c r="BE168" s="227"/>
      <c r="BF168" s="227"/>
      <c r="BG168" s="322" t="s">
        <v>52</v>
      </c>
      <c r="BH168" s="322"/>
      <c r="BI168" s="322"/>
      <c r="BJ168" s="322"/>
      <c r="BK168" s="322"/>
    </row>
    <row r="169" spans="1:63" x14ac:dyDescent="0.35">
      <c r="D169" s="323">
        <f>$F$10</f>
        <v>0</v>
      </c>
      <c r="E169" s="323"/>
      <c r="F169" s="323"/>
      <c r="G169" s="73"/>
      <c r="H169" s="74">
        <f>VLOOKUP(F156,$A$14:$K$47,6,FALSE)</f>
        <v>0</v>
      </c>
      <c r="O169" s="323">
        <f>$F$10</f>
        <v>0</v>
      </c>
      <c r="P169" s="323"/>
      <c r="Q169" s="323"/>
      <c r="R169" s="73"/>
      <c r="S169" s="74">
        <f>VLOOKUP(Q156,$A$14:$K$47,6,FALSE)</f>
        <v>0</v>
      </c>
      <c r="Z169" s="323">
        <f>$F$10</f>
        <v>0</v>
      </c>
      <c r="AA169" s="323"/>
      <c r="AB169" s="323"/>
      <c r="AC169" s="73"/>
      <c r="AD169" s="74">
        <f>VLOOKUP(AB156,$A$14:$K$47,6,FALSE)</f>
        <v>0</v>
      </c>
      <c r="AK169" s="323">
        <f>$F$10</f>
        <v>0</v>
      </c>
      <c r="AL169" s="323"/>
      <c r="AM169" s="323"/>
      <c r="AN169" s="73"/>
      <c r="AO169" s="74">
        <f>VLOOKUP(AM156,$A$14:$K$47,6,FALSE)</f>
        <v>0</v>
      </c>
      <c r="AV169" s="323">
        <f>$F$10</f>
        <v>0</v>
      </c>
      <c r="AW169" s="323"/>
      <c r="AX169" s="323"/>
      <c r="AY169" s="73"/>
      <c r="AZ169" s="74">
        <f>VLOOKUP(AX156,$A$14:$K$47,6,FALSE)</f>
        <v>0</v>
      </c>
      <c r="BG169" s="323">
        <f>$F$10</f>
        <v>0</v>
      </c>
      <c r="BH169" s="323"/>
      <c r="BI169" s="323"/>
      <c r="BJ169" s="73"/>
      <c r="BK169" s="74">
        <f>VLOOKUP(BI156,$A$14:$K$47,6,FALSE)</f>
        <v>0</v>
      </c>
    </row>
    <row r="170" spans="1:63" x14ac:dyDescent="0.35">
      <c r="D170" s="321">
        <f>$G$10</f>
        <v>0</v>
      </c>
      <c r="E170" s="321"/>
      <c r="F170" s="321"/>
      <c r="G170" s="75"/>
      <c r="H170" s="76">
        <f>VLOOKUP(F156,$A$14:$K$47,7,FALSE)</f>
        <v>0</v>
      </c>
      <c r="O170" s="321">
        <f>$G$10</f>
        <v>0</v>
      </c>
      <c r="P170" s="321"/>
      <c r="Q170" s="321"/>
      <c r="R170" s="75"/>
      <c r="S170" s="76">
        <f>VLOOKUP(Q156,$A$14:$K$47,7,FALSE)</f>
        <v>0</v>
      </c>
      <c r="Z170" s="321">
        <f>$G$10</f>
        <v>0</v>
      </c>
      <c r="AA170" s="321"/>
      <c r="AB170" s="321"/>
      <c r="AC170" s="75"/>
      <c r="AD170" s="76">
        <f>VLOOKUP(AB156,$A$14:$K$47,7,FALSE)</f>
        <v>0</v>
      </c>
      <c r="AK170" s="321">
        <f>$G$10</f>
        <v>0</v>
      </c>
      <c r="AL170" s="321"/>
      <c r="AM170" s="321"/>
      <c r="AN170" s="75"/>
      <c r="AO170" s="76">
        <f>VLOOKUP(AM156,$A$14:$K$47,7,FALSE)</f>
        <v>0</v>
      </c>
      <c r="AV170" s="321">
        <f>$G$10</f>
        <v>0</v>
      </c>
      <c r="AW170" s="321"/>
      <c r="AX170" s="321"/>
      <c r="AY170" s="75"/>
      <c r="AZ170" s="76">
        <f>VLOOKUP(AX156,$A$14:$K$47,7,FALSE)</f>
        <v>0</v>
      </c>
      <c r="BG170" s="321">
        <f>$G$10</f>
        <v>0</v>
      </c>
      <c r="BH170" s="321"/>
      <c r="BI170" s="321"/>
      <c r="BJ170" s="75"/>
      <c r="BK170" s="76">
        <f>VLOOKUP(BI156,$A$14:$K$47,7,FALSE)</f>
        <v>0</v>
      </c>
    </row>
    <row r="171" spans="1:63" x14ac:dyDescent="0.35">
      <c r="D171" s="321" t="str">
        <f>$H$10</f>
        <v>SlimCijfer.nl</v>
      </c>
      <c r="E171" s="321"/>
      <c r="F171" s="321"/>
      <c r="G171" s="75"/>
      <c r="H171" s="76">
        <f>VLOOKUP(F156,$A$14:$K$47,8,FALSE)</f>
        <v>0</v>
      </c>
      <c r="O171" s="321" t="str">
        <f>$H$10</f>
        <v>SlimCijfer.nl</v>
      </c>
      <c r="P171" s="321"/>
      <c r="Q171" s="321"/>
      <c r="R171" s="75"/>
      <c r="S171" s="76">
        <f>VLOOKUP(Q156,$A$14:$K$47,8,FALSE)</f>
        <v>0</v>
      </c>
      <c r="Z171" s="321" t="str">
        <f>$H$10</f>
        <v>SlimCijfer.nl</v>
      </c>
      <c r="AA171" s="321"/>
      <c r="AB171" s="321"/>
      <c r="AC171" s="75"/>
      <c r="AD171" s="76">
        <f>VLOOKUP(AB156,$A$14:$K$47,8,FALSE)</f>
        <v>0</v>
      </c>
      <c r="AK171" s="321" t="str">
        <f>$H$10</f>
        <v>SlimCijfer.nl</v>
      </c>
      <c r="AL171" s="321"/>
      <c r="AM171" s="321"/>
      <c r="AN171" s="75"/>
      <c r="AO171" s="76">
        <f>VLOOKUP(AM156,$A$14:$K$47,8,FALSE)</f>
        <v>0</v>
      </c>
      <c r="AV171" s="321" t="str">
        <f>$H$10</f>
        <v>SlimCijfer.nl</v>
      </c>
      <c r="AW171" s="321"/>
      <c r="AX171" s="321"/>
      <c r="AY171" s="75"/>
      <c r="AZ171" s="76">
        <f>VLOOKUP(AX156,$A$14:$K$47,8,FALSE)</f>
        <v>0</v>
      </c>
      <c r="BG171" s="321" t="str">
        <f>$H$10</f>
        <v>SlimCijfer.nl</v>
      </c>
      <c r="BH171" s="321"/>
      <c r="BI171" s="321"/>
      <c r="BJ171" s="75"/>
      <c r="BK171" s="76">
        <f>VLOOKUP(BI156,$A$14:$K$47,8,FALSE)</f>
        <v>0</v>
      </c>
    </row>
    <row r="172" spans="1:63" x14ac:dyDescent="0.35">
      <c r="D172" s="321" t="str">
        <f>$I$10</f>
        <v>SlimCijfer.nl</v>
      </c>
      <c r="E172" s="321"/>
      <c r="F172" s="321"/>
      <c r="G172" s="75"/>
      <c r="H172" s="76">
        <f>VLOOKUP(F156,$A$14:$K$47,9,FALSE)</f>
        <v>0</v>
      </c>
      <c r="O172" s="321" t="str">
        <f>$I$10</f>
        <v>SlimCijfer.nl</v>
      </c>
      <c r="P172" s="321"/>
      <c r="Q172" s="321"/>
      <c r="R172" s="75"/>
      <c r="S172" s="76">
        <f>VLOOKUP(Q156,$A$14:$K$47,9,FALSE)</f>
        <v>0</v>
      </c>
      <c r="Z172" s="321" t="str">
        <f>$I$10</f>
        <v>SlimCijfer.nl</v>
      </c>
      <c r="AA172" s="321"/>
      <c r="AB172" s="321"/>
      <c r="AC172" s="75"/>
      <c r="AD172" s="76">
        <f>VLOOKUP(AB156,$A$14:$K$47,9,FALSE)</f>
        <v>0</v>
      </c>
      <c r="AK172" s="321" t="str">
        <f>$I$10</f>
        <v>SlimCijfer.nl</v>
      </c>
      <c r="AL172" s="321"/>
      <c r="AM172" s="321"/>
      <c r="AN172" s="75"/>
      <c r="AO172" s="76">
        <f>VLOOKUP(AM156,$A$14:$K$47,9,FALSE)</f>
        <v>0</v>
      </c>
      <c r="AV172" s="321" t="str">
        <f>$I$10</f>
        <v>SlimCijfer.nl</v>
      </c>
      <c r="AW172" s="321"/>
      <c r="AX172" s="321"/>
      <c r="AY172" s="75"/>
      <c r="AZ172" s="76">
        <f>VLOOKUP(AX156,$A$14:$K$47,9,FALSE)</f>
        <v>0</v>
      </c>
      <c r="BG172" s="321" t="str">
        <f>$I$10</f>
        <v>SlimCijfer.nl</v>
      </c>
      <c r="BH172" s="321"/>
      <c r="BI172" s="321"/>
      <c r="BJ172" s="75"/>
      <c r="BK172" s="76">
        <f>VLOOKUP(BI156,$A$14:$K$47,9,FALSE)</f>
        <v>0</v>
      </c>
    </row>
    <row r="173" spans="1:63" x14ac:dyDescent="0.35">
      <c r="D173" s="321" t="str">
        <f>$J$10</f>
        <v>SlimCijfer.nl</v>
      </c>
      <c r="E173" s="321"/>
      <c r="F173" s="321"/>
      <c r="G173" s="75"/>
      <c r="H173" s="76">
        <f>VLOOKUP(F156,$A$14:$K$47,10,FALSE)</f>
        <v>0</v>
      </c>
      <c r="O173" s="321" t="str">
        <f>$J$10</f>
        <v>SlimCijfer.nl</v>
      </c>
      <c r="P173" s="321"/>
      <c r="Q173" s="321"/>
      <c r="R173" s="75"/>
      <c r="S173" s="76">
        <f>VLOOKUP(Q156,$A$14:$K$47,10,FALSE)</f>
        <v>0</v>
      </c>
      <c r="Z173" s="321" t="str">
        <f>$J$10</f>
        <v>SlimCijfer.nl</v>
      </c>
      <c r="AA173" s="321"/>
      <c r="AB173" s="321"/>
      <c r="AC173" s="75"/>
      <c r="AD173" s="76">
        <f>VLOOKUP(AB156,$A$14:$K$47,10,FALSE)</f>
        <v>0</v>
      </c>
      <c r="AK173" s="321" t="str">
        <f>$J$10</f>
        <v>SlimCijfer.nl</v>
      </c>
      <c r="AL173" s="321"/>
      <c r="AM173" s="321"/>
      <c r="AN173" s="75"/>
      <c r="AO173" s="76">
        <f>VLOOKUP(AM156,$A$14:$K$47,10,FALSE)</f>
        <v>0</v>
      </c>
      <c r="AV173" s="321" t="str">
        <f>$J$10</f>
        <v>SlimCijfer.nl</v>
      </c>
      <c r="AW173" s="321"/>
      <c r="AX173" s="321"/>
      <c r="AY173" s="75"/>
      <c r="AZ173" s="76">
        <f>VLOOKUP(AX156,$A$14:$K$47,10,FALSE)</f>
        <v>0</v>
      </c>
      <c r="BG173" s="321" t="str">
        <f>$J$10</f>
        <v>SlimCijfer.nl</v>
      </c>
      <c r="BH173" s="321"/>
      <c r="BI173" s="321"/>
      <c r="BJ173" s="75"/>
      <c r="BK173" s="76">
        <f>VLOOKUP(BI156,$A$14:$K$47,10,FALSE)</f>
        <v>0</v>
      </c>
    </row>
    <row r="174" spans="1:63" x14ac:dyDescent="0.35">
      <c r="D174" s="320" t="str">
        <f>$K$10</f>
        <v>SlimCijfer.nl</v>
      </c>
      <c r="E174" s="320"/>
      <c r="F174" s="320"/>
      <c r="G174" s="77"/>
      <c r="H174" s="78">
        <f>VLOOKUP(F156,$A$14:$K$47,11,FALSE)</f>
        <v>0</v>
      </c>
      <c r="O174" s="320" t="str">
        <f>$K$10</f>
        <v>SlimCijfer.nl</v>
      </c>
      <c r="P174" s="320"/>
      <c r="Q174" s="320"/>
      <c r="R174" s="77"/>
      <c r="S174" s="78">
        <f>VLOOKUP(Q156,$A$14:$K$47,11,FALSE)</f>
        <v>0</v>
      </c>
      <c r="Z174" s="320" t="str">
        <f>$K$10</f>
        <v>SlimCijfer.nl</v>
      </c>
      <c r="AA174" s="320"/>
      <c r="AB174" s="320"/>
      <c r="AC174" s="77"/>
      <c r="AD174" s="78">
        <f>VLOOKUP(AB156,$A$14:$K$47,11,FALSE)</f>
        <v>0</v>
      </c>
      <c r="AK174" s="320" t="str">
        <f>$K$10</f>
        <v>SlimCijfer.nl</v>
      </c>
      <c r="AL174" s="320"/>
      <c r="AM174" s="320"/>
      <c r="AN174" s="77"/>
      <c r="AO174" s="78">
        <f>VLOOKUP(AM156,$A$14:$K$47,11,FALSE)</f>
        <v>0</v>
      </c>
      <c r="AV174" s="320" t="str">
        <f>$K$10</f>
        <v>SlimCijfer.nl</v>
      </c>
      <c r="AW174" s="320"/>
      <c r="AX174" s="320"/>
      <c r="AY174" s="77"/>
      <c r="AZ174" s="78">
        <f>VLOOKUP(AX156,$A$14:$K$47,11,FALSE)</f>
        <v>0</v>
      </c>
      <c r="BG174" s="320" t="str">
        <f>$K$10</f>
        <v>SlimCijfer.nl</v>
      </c>
      <c r="BH174" s="320"/>
      <c r="BI174" s="320"/>
      <c r="BJ174" s="77"/>
      <c r="BK174" s="78">
        <f>VLOOKUP(BI156,$A$14:$K$47,11,FALSE)</f>
        <v>0</v>
      </c>
    </row>
    <row r="198" spans="2:66" x14ac:dyDescent="0.35">
      <c r="J198" s="319" t="str">
        <f>$U$48</f>
        <v>LOGO</v>
      </c>
      <c r="K198" s="319"/>
      <c r="U198" s="319" t="str">
        <f>$U$48</f>
        <v>LOGO</v>
      </c>
      <c r="V198" s="319"/>
      <c r="AF198" s="319" t="str">
        <f>$U$48</f>
        <v>LOGO</v>
      </c>
      <c r="AG198" s="319"/>
      <c r="AQ198" s="319" t="str">
        <f>$U$48</f>
        <v>LOGO</v>
      </c>
      <c r="AR198" s="319"/>
      <c r="BB198" s="319" t="str">
        <f>$U$48</f>
        <v>LOGO</v>
      </c>
      <c r="BC198" s="319"/>
      <c r="BM198" s="319" t="str">
        <f>$U$48</f>
        <v>LOGO</v>
      </c>
      <c r="BN198" s="319"/>
    </row>
    <row r="199" spans="2:66" x14ac:dyDescent="0.35">
      <c r="B199" s="157"/>
      <c r="C199" s="157"/>
      <c r="D199" s="157"/>
      <c r="E199" s="157"/>
      <c r="F199" s="154" t="str">
        <f>Q49</f>
        <v>LICENTIE: SlimCijfer.nl Basic, 2022</v>
      </c>
      <c r="G199" s="157"/>
      <c r="H199" s="157"/>
      <c r="I199" s="157"/>
      <c r="J199" s="319"/>
      <c r="K199" s="319"/>
      <c r="M199" s="157"/>
      <c r="N199" s="157"/>
      <c r="O199" s="157"/>
      <c r="P199" s="157"/>
      <c r="Q199" s="154" t="str">
        <f>Q49</f>
        <v>LICENTIE: SlimCijfer.nl Basic, 2022</v>
      </c>
      <c r="R199" s="157"/>
      <c r="S199" s="157"/>
      <c r="T199" s="157"/>
      <c r="U199" s="319"/>
      <c r="V199" s="319"/>
      <c r="X199" s="157"/>
      <c r="Y199" s="157"/>
      <c r="Z199" s="157"/>
      <c r="AA199" s="157"/>
      <c r="AB199" s="154" t="str">
        <f>Q49</f>
        <v>LICENTIE: SlimCijfer.nl Basic, 2022</v>
      </c>
      <c r="AC199" s="157"/>
      <c r="AD199" s="157"/>
      <c r="AE199" s="157"/>
      <c r="AF199" s="319"/>
      <c r="AG199" s="319"/>
      <c r="AI199" s="157"/>
      <c r="AJ199" s="157"/>
      <c r="AK199" s="157"/>
      <c r="AL199" s="157"/>
      <c r="AM199" s="154" t="str">
        <f>Q49</f>
        <v>LICENTIE: SlimCijfer.nl Basic, 2022</v>
      </c>
      <c r="AN199" s="157"/>
      <c r="AO199" s="157"/>
      <c r="AP199" s="157"/>
      <c r="AQ199" s="319"/>
      <c r="AR199" s="319"/>
      <c r="AT199" s="157"/>
      <c r="AU199" s="157"/>
      <c r="AV199" s="157"/>
      <c r="AW199" s="157"/>
      <c r="AX199" s="154" t="str">
        <f>Q49</f>
        <v>LICENTIE: SlimCijfer.nl Basic, 2022</v>
      </c>
      <c r="AY199" s="157"/>
      <c r="AZ199" s="157"/>
      <c r="BA199" s="157"/>
      <c r="BB199" s="319"/>
      <c r="BC199" s="319"/>
      <c r="BE199" s="157"/>
      <c r="BF199" s="157"/>
      <c r="BG199" s="157"/>
      <c r="BH199" s="157"/>
      <c r="BI199" s="154" t="str">
        <f>Q49</f>
        <v>LICENTIE: SlimCijfer.nl Basic, 2022</v>
      </c>
      <c r="BJ199" s="157"/>
      <c r="BK199" s="157"/>
      <c r="BL199" s="157"/>
      <c r="BM199" s="319"/>
      <c r="BN199" s="319"/>
    </row>
    <row r="200" spans="2:66" x14ac:dyDescent="0.35">
      <c r="B200" s="318" t="str">
        <f>M50</f>
        <v>© 2022 SlimCijfer.nl, The Netherlands, All Rights Reserved.</v>
      </c>
      <c r="C200" s="318"/>
      <c r="D200" s="318"/>
      <c r="E200" s="318"/>
      <c r="F200" s="318"/>
      <c r="G200" s="318"/>
      <c r="H200" s="318"/>
      <c r="I200" s="318"/>
      <c r="J200" s="318"/>
      <c r="M200" s="318" t="str">
        <f>M50</f>
        <v>© 2022 SlimCijfer.nl, The Netherlands, All Rights Reserved.</v>
      </c>
      <c r="N200" s="318"/>
      <c r="O200" s="318"/>
      <c r="P200" s="318"/>
      <c r="Q200" s="318"/>
      <c r="R200" s="318"/>
      <c r="S200" s="318"/>
      <c r="T200" s="318"/>
      <c r="U200" s="318"/>
      <c r="X200" s="318" t="str">
        <f>M50</f>
        <v>© 2022 SlimCijfer.nl, The Netherlands, All Rights Reserved.</v>
      </c>
      <c r="Y200" s="318"/>
      <c r="Z200" s="318"/>
      <c r="AA200" s="318"/>
      <c r="AB200" s="318"/>
      <c r="AC200" s="318"/>
      <c r="AD200" s="318"/>
      <c r="AE200" s="318"/>
      <c r="AF200" s="318"/>
      <c r="AI200" s="318" t="str">
        <f>M50</f>
        <v>© 2022 SlimCijfer.nl, The Netherlands, All Rights Reserved.</v>
      </c>
      <c r="AJ200" s="318"/>
      <c r="AK200" s="318"/>
      <c r="AL200" s="318"/>
      <c r="AM200" s="318"/>
      <c r="AN200" s="318"/>
      <c r="AO200" s="318"/>
      <c r="AP200" s="318"/>
      <c r="AQ200" s="318"/>
      <c r="AT200" s="318" t="str">
        <f>M50</f>
        <v>© 2022 SlimCijfer.nl, The Netherlands, All Rights Reserved.</v>
      </c>
      <c r="AU200" s="318"/>
      <c r="AV200" s="318"/>
      <c r="AW200" s="318"/>
      <c r="AX200" s="318"/>
      <c r="AY200" s="318"/>
      <c r="AZ200" s="318"/>
      <c r="BA200" s="318"/>
      <c r="BB200" s="318"/>
      <c r="BE200" s="318" t="str">
        <f>M50</f>
        <v>© 2022 SlimCijfer.nl, The Netherlands, All Rights Reserved.</v>
      </c>
      <c r="BF200" s="318"/>
      <c r="BG200" s="318"/>
      <c r="BH200" s="318"/>
      <c r="BI200" s="318"/>
      <c r="BJ200" s="318"/>
      <c r="BK200" s="318"/>
      <c r="BL200" s="318"/>
      <c r="BM200" s="318"/>
    </row>
    <row r="202" spans="2:66" ht="14.4" customHeight="1" x14ac:dyDescent="0.35">
      <c r="D202" s="317" t="s">
        <v>28</v>
      </c>
      <c r="E202" s="317"/>
      <c r="F202" s="317"/>
      <c r="G202" s="317"/>
      <c r="H202" s="317"/>
      <c r="O202" s="317" t="s">
        <v>28</v>
      </c>
      <c r="P202" s="317"/>
      <c r="Q202" s="317"/>
      <c r="R202" s="317"/>
      <c r="S202" s="317"/>
      <c r="Z202" s="317" t="s">
        <v>28</v>
      </c>
      <c r="AA202" s="317"/>
      <c r="AB202" s="317"/>
      <c r="AC202" s="317"/>
      <c r="AD202" s="317"/>
      <c r="AK202" s="317" t="s">
        <v>28</v>
      </c>
      <c r="AL202" s="317"/>
      <c r="AM202" s="317"/>
      <c r="AN202" s="317"/>
      <c r="AO202" s="317"/>
      <c r="AV202" s="317" t="s">
        <v>28</v>
      </c>
      <c r="AW202" s="317"/>
      <c r="AX202" s="317"/>
      <c r="AY202" s="317"/>
      <c r="AZ202" s="317"/>
      <c r="BG202" s="317" t="s">
        <v>28</v>
      </c>
      <c r="BH202" s="317"/>
      <c r="BI202" s="317"/>
      <c r="BJ202" s="317"/>
      <c r="BK202" s="317"/>
    </row>
    <row r="203" spans="2:66" ht="14.4" customHeight="1" x14ac:dyDescent="0.35">
      <c r="D203" s="317"/>
      <c r="E203" s="317"/>
      <c r="F203" s="317"/>
      <c r="G203" s="317"/>
      <c r="H203" s="317"/>
      <c r="O203" s="317"/>
      <c r="P203" s="317"/>
      <c r="Q203" s="317"/>
      <c r="R203" s="317"/>
      <c r="S203" s="317"/>
      <c r="Z203" s="317"/>
      <c r="AA203" s="317"/>
      <c r="AB203" s="317"/>
      <c r="AC203" s="317"/>
      <c r="AD203" s="317"/>
      <c r="AK203" s="317"/>
      <c r="AL203" s="317"/>
      <c r="AM203" s="317"/>
      <c r="AN203" s="317"/>
      <c r="AO203" s="317"/>
      <c r="AV203" s="317"/>
      <c r="AW203" s="317"/>
      <c r="AX203" s="317"/>
      <c r="AY203" s="317"/>
      <c r="AZ203" s="317"/>
      <c r="BG203" s="317"/>
      <c r="BH203" s="317"/>
      <c r="BI203" s="317"/>
      <c r="BJ203" s="317"/>
      <c r="BK203" s="317"/>
    </row>
    <row r="206" spans="2:66" ht="14.4" customHeight="1" x14ac:dyDescent="0.35">
      <c r="F206" s="324">
        <f>A37</f>
        <v>0</v>
      </c>
      <c r="G206" s="324"/>
      <c r="H206" s="324"/>
      <c r="Q206" s="324">
        <f>A38</f>
        <v>0</v>
      </c>
      <c r="R206" s="324"/>
      <c r="S206" s="324"/>
      <c r="AB206" s="324">
        <f>A39</f>
        <v>0</v>
      </c>
      <c r="AC206" s="324"/>
      <c r="AD206" s="324"/>
      <c r="AM206" s="324">
        <f>A40</f>
        <v>0</v>
      </c>
      <c r="AN206" s="324"/>
      <c r="AO206" s="324"/>
      <c r="AX206" s="324">
        <f>A41</f>
        <v>0</v>
      </c>
      <c r="AY206" s="324"/>
      <c r="AZ206" s="324"/>
      <c r="BI206" s="324">
        <f>A42</f>
        <v>0</v>
      </c>
      <c r="BJ206" s="324"/>
      <c r="BK206" s="324"/>
    </row>
    <row r="207" spans="2:66" ht="14.4" customHeight="1" x14ac:dyDescent="0.35">
      <c r="D207" s="16" t="s">
        <v>45</v>
      </c>
      <c r="F207" s="324"/>
      <c r="G207" s="324"/>
      <c r="H207" s="324"/>
      <c r="O207" s="16" t="s">
        <v>45</v>
      </c>
      <c r="Q207" s="324"/>
      <c r="R207" s="324"/>
      <c r="S207" s="324"/>
      <c r="Z207" s="16" t="s">
        <v>45</v>
      </c>
      <c r="AB207" s="324"/>
      <c r="AC207" s="324"/>
      <c r="AD207" s="324"/>
      <c r="AK207" s="16" t="s">
        <v>45</v>
      </c>
      <c r="AM207" s="324"/>
      <c r="AN207" s="324"/>
      <c r="AO207" s="324"/>
      <c r="AV207" s="16" t="s">
        <v>45</v>
      </c>
      <c r="AX207" s="324"/>
      <c r="AY207" s="324"/>
      <c r="AZ207" s="324"/>
      <c r="BG207" s="16" t="s">
        <v>45</v>
      </c>
      <c r="BI207" s="324"/>
      <c r="BJ207" s="324"/>
      <c r="BK207" s="324"/>
    </row>
    <row r="209" spans="4:63" x14ac:dyDescent="0.35">
      <c r="D209" s="16" t="s">
        <v>43</v>
      </c>
      <c r="F209" s="16"/>
      <c r="G209" s="16"/>
      <c r="H209" s="17">
        <f>$F$6</f>
        <v>0</v>
      </c>
      <c r="O209" s="16" t="s">
        <v>43</v>
      </c>
      <c r="Q209" s="16"/>
      <c r="R209" s="16"/>
      <c r="S209" s="17">
        <f>$F$6</f>
        <v>0</v>
      </c>
      <c r="Z209" s="16" t="s">
        <v>43</v>
      </c>
      <c r="AB209" s="16"/>
      <c r="AC209" s="16"/>
      <c r="AD209" s="17">
        <f>$F$6</f>
        <v>0</v>
      </c>
      <c r="AK209" s="16" t="s">
        <v>43</v>
      </c>
      <c r="AM209" s="16"/>
      <c r="AN209" s="16"/>
      <c r="AO209" s="17">
        <f>$F$6</f>
        <v>0</v>
      </c>
      <c r="AV209" s="16" t="s">
        <v>43</v>
      </c>
      <c r="AX209" s="16"/>
      <c r="AY209" s="16"/>
      <c r="AZ209" s="17">
        <f>$F$6</f>
        <v>0</v>
      </c>
      <c r="BG209" s="16" t="s">
        <v>43</v>
      </c>
      <c r="BI209" s="16"/>
      <c r="BJ209" s="16"/>
      <c r="BK209" s="17">
        <f>$F$6</f>
        <v>0</v>
      </c>
    </row>
    <row r="210" spans="4:63" x14ac:dyDescent="0.35">
      <c r="D210" s="16" t="s">
        <v>44</v>
      </c>
      <c r="F210" s="16"/>
      <c r="G210" s="16"/>
      <c r="H210" s="17">
        <f>$F$7</f>
        <v>0</v>
      </c>
      <c r="O210" s="16" t="s">
        <v>44</v>
      </c>
      <c r="Q210" s="16"/>
      <c r="R210" s="16"/>
      <c r="S210" s="17">
        <f>$F$7</f>
        <v>0</v>
      </c>
      <c r="Z210" s="16" t="s">
        <v>44</v>
      </c>
      <c r="AB210" s="16"/>
      <c r="AC210" s="16"/>
      <c r="AD210" s="17">
        <f>$F$7</f>
        <v>0</v>
      </c>
      <c r="AK210" s="16" t="s">
        <v>44</v>
      </c>
      <c r="AM210" s="16"/>
      <c r="AN210" s="16"/>
      <c r="AO210" s="17">
        <f>$F$7</f>
        <v>0</v>
      </c>
      <c r="AV210" s="16" t="s">
        <v>44</v>
      </c>
      <c r="AX210" s="16"/>
      <c r="AY210" s="16"/>
      <c r="AZ210" s="17">
        <f>$F$7</f>
        <v>0</v>
      </c>
      <c r="BG210" s="16" t="s">
        <v>44</v>
      </c>
      <c r="BI210" s="16"/>
      <c r="BJ210" s="16"/>
      <c r="BK210" s="17">
        <f>$F$7</f>
        <v>0</v>
      </c>
    </row>
    <row r="213" spans="4:63" x14ac:dyDescent="0.35">
      <c r="D213" s="18" t="s">
        <v>48</v>
      </c>
      <c r="E213" s="18"/>
      <c r="F213" s="18"/>
      <c r="G213" s="18"/>
      <c r="H213" s="19">
        <f>VLOOKUP(F206,$A$14:$E$47,3,FALSE)</f>
        <v>0</v>
      </c>
      <c r="O213" s="18" t="s">
        <v>48</v>
      </c>
      <c r="P213" s="18"/>
      <c r="Q213" s="18"/>
      <c r="R213" s="18"/>
      <c r="S213" s="19">
        <f>VLOOKUP(Q206,$A$14:$E$47,3,FALSE)</f>
        <v>0</v>
      </c>
      <c r="Z213" s="18" t="s">
        <v>48</v>
      </c>
      <c r="AA213" s="18"/>
      <c r="AB213" s="18"/>
      <c r="AC213" s="18"/>
      <c r="AD213" s="19">
        <f>VLOOKUP(AB206,$A$14:$E$47,3,FALSE)</f>
        <v>0</v>
      </c>
      <c r="AK213" s="18" t="s">
        <v>48</v>
      </c>
      <c r="AL213" s="18"/>
      <c r="AM213" s="18"/>
      <c r="AN213" s="18"/>
      <c r="AO213" s="19">
        <f>VLOOKUP(AM206,$A$14:$E$47,3,FALSE)</f>
        <v>0</v>
      </c>
      <c r="AV213" s="18" t="s">
        <v>48</v>
      </c>
      <c r="AW213" s="18"/>
      <c r="AX213" s="18"/>
      <c r="AY213" s="18"/>
      <c r="AZ213" s="19">
        <f>VLOOKUP(AX206,$A$14:$E$47,3,FALSE)</f>
        <v>0</v>
      </c>
      <c r="BG213" s="18" t="s">
        <v>48</v>
      </c>
      <c r="BH213" s="18"/>
      <c r="BI213" s="18"/>
      <c r="BJ213" s="18"/>
      <c r="BK213" s="19">
        <f>VLOOKUP(BI206,$A$14:$E$47,3,FALSE)</f>
        <v>0</v>
      </c>
    </row>
    <row r="214" spans="4:63" x14ac:dyDescent="0.35">
      <c r="D214" s="20" t="s">
        <v>49</v>
      </c>
      <c r="E214" s="20"/>
      <c r="F214" s="20"/>
      <c r="G214" s="20"/>
      <c r="H214" s="19">
        <f>VLOOKUP(F206,$A$14:$E$47,4,FALSE)</f>
        <v>0</v>
      </c>
      <c r="O214" s="20" t="s">
        <v>49</v>
      </c>
      <c r="P214" s="20"/>
      <c r="Q214" s="20"/>
      <c r="R214" s="20"/>
      <c r="S214" s="19">
        <f>VLOOKUP(Q206,$A$14:$E$47,4,FALSE)</f>
        <v>0</v>
      </c>
      <c r="Z214" s="20" t="s">
        <v>49</v>
      </c>
      <c r="AA214" s="20"/>
      <c r="AB214" s="20"/>
      <c r="AC214" s="20"/>
      <c r="AD214" s="19">
        <f>VLOOKUP(AB206,$A$14:$E$47,4,FALSE)</f>
        <v>0</v>
      </c>
      <c r="AK214" s="20" t="s">
        <v>49</v>
      </c>
      <c r="AL214" s="20"/>
      <c r="AM214" s="20"/>
      <c r="AN214" s="20"/>
      <c r="AO214" s="19">
        <f>VLOOKUP(AM206,$A$14:$E$47,4,FALSE)</f>
        <v>0</v>
      </c>
      <c r="AV214" s="20" t="s">
        <v>49</v>
      </c>
      <c r="AW214" s="20"/>
      <c r="AX214" s="20"/>
      <c r="AY214" s="20"/>
      <c r="AZ214" s="19">
        <f>VLOOKUP(AX206,$A$14:$E$47,4,FALSE)</f>
        <v>0</v>
      </c>
      <c r="BG214" s="20" t="s">
        <v>49</v>
      </c>
      <c r="BH214" s="20"/>
      <c r="BI214" s="20"/>
      <c r="BJ214" s="20"/>
      <c r="BK214" s="19">
        <f>VLOOKUP(BI206,$A$14:$E$47,4,FALSE)</f>
        <v>0</v>
      </c>
    </row>
    <row r="215" spans="4:63" x14ac:dyDescent="0.35">
      <c r="D215" s="20" t="s">
        <v>50</v>
      </c>
      <c r="E215" s="20"/>
      <c r="F215" s="20"/>
      <c r="G215" s="20"/>
      <c r="H215" s="146" t="e">
        <f>VLOOKUP(F206,$A$14:$E$47,5,FALSE)</f>
        <v>#DIV/0!</v>
      </c>
      <c r="O215" s="20" t="s">
        <v>50</v>
      </c>
      <c r="P215" s="20"/>
      <c r="Q215" s="20"/>
      <c r="R215" s="20"/>
      <c r="S215" s="146" t="e">
        <f>VLOOKUP(Q206,$A$14:$E$47,5,FALSE)</f>
        <v>#DIV/0!</v>
      </c>
      <c r="Z215" s="20" t="s">
        <v>50</v>
      </c>
      <c r="AA215" s="20"/>
      <c r="AB215" s="20"/>
      <c r="AC215" s="20"/>
      <c r="AD215" s="146" t="e">
        <f>VLOOKUP(AB206,$A$14:$E$47,5,FALSE)</f>
        <v>#DIV/0!</v>
      </c>
      <c r="AK215" s="20" t="s">
        <v>50</v>
      </c>
      <c r="AL215" s="20"/>
      <c r="AM215" s="20"/>
      <c r="AN215" s="20"/>
      <c r="AO215" s="146" t="e">
        <f>VLOOKUP(AM206,$A$14:$E$47,5,FALSE)</f>
        <v>#DIV/0!</v>
      </c>
      <c r="AV215" s="20" t="s">
        <v>50</v>
      </c>
      <c r="AW215" s="20"/>
      <c r="AX215" s="20"/>
      <c r="AY215" s="20"/>
      <c r="AZ215" s="146" t="e">
        <f>VLOOKUP(AX206,$A$14:$E$47,5,FALSE)</f>
        <v>#DIV/0!</v>
      </c>
      <c r="BG215" s="20" t="s">
        <v>50</v>
      </c>
      <c r="BH215" s="20"/>
      <c r="BI215" s="20"/>
      <c r="BJ215" s="20"/>
      <c r="BK215" s="146" t="e">
        <f>VLOOKUP(BI206,$A$14:$E$47,5,FALSE)</f>
        <v>#DIV/0!</v>
      </c>
    </row>
    <row r="216" spans="4:63" x14ac:dyDescent="0.35">
      <c r="D216" s="21" t="s">
        <v>51</v>
      </c>
      <c r="E216" s="21"/>
      <c r="F216" s="21"/>
      <c r="G216" s="21"/>
      <c r="H216" s="21">
        <f>$D$13</f>
        <v>0</v>
      </c>
      <c r="O216" s="21" t="s">
        <v>51</v>
      </c>
      <c r="P216" s="21"/>
      <c r="Q216" s="21"/>
      <c r="R216" s="21"/>
      <c r="S216" s="21">
        <f>$D$13</f>
        <v>0</v>
      </c>
      <c r="Z216" s="21" t="s">
        <v>51</v>
      </c>
      <c r="AA216" s="21"/>
      <c r="AB216" s="21"/>
      <c r="AC216" s="21"/>
      <c r="AD216" s="21">
        <f>$D$13</f>
        <v>0</v>
      </c>
      <c r="AK216" s="21" t="s">
        <v>51</v>
      </c>
      <c r="AL216" s="21"/>
      <c r="AM216" s="21"/>
      <c r="AN216" s="21"/>
      <c r="AO216" s="21">
        <f>$D$13</f>
        <v>0</v>
      </c>
      <c r="AV216" s="21" t="s">
        <v>51</v>
      </c>
      <c r="AW216" s="21"/>
      <c r="AX216" s="21"/>
      <c r="AY216" s="21"/>
      <c r="AZ216" s="21">
        <f>$D$13</f>
        <v>0</v>
      </c>
      <c r="BG216" s="21" t="s">
        <v>51</v>
      </c>
      <c r="BH216" s="21"/>
      <c r="BI216" s="21"/>
      <c r="BJ216" s="21"/>
      <c r="BK216" s="21">
        <f>$D$13</f>
        <v>0</v>
      </c>
    </row>
    <row r="218" spans="4:63" x14ac:dyDescent="0.35">
      <c r="D218" s="322" t="s">
        <v>52</v>
      </c>
      <c r="E218" s="322"/>
      <c r="F218" s="322"/>
      <c r="G218" s="322"/>
      <c r="H218" s="322"/>
      <c r="I218" s="227"/>
      <c r="J218" s="227"/>
      <c r="K218" s="227"/>
      <c r="L218" s="227"/>
      <c r="M218" s="227"/>
      <c r="N218" s="227"/>
      <c r="O218" s="322" t="s">
        <v>52</v>
      </c>
      <c r="P218" s="322"/>
      <c r="Q218" s="322"/>
      <c r="R218" s="322"/>
      <c r="S218" s="322"/>
      <c r="T218" s="227"/>
      <c r="U218" s="227"/>
      <c r="V218" s="227"/>
      <c r="W218" s="227"/>
      <c r="X218" s="227"/>
      <c r="Y218" s="227"/>
      <c r="Z218" s="322" t="s">
        <v>52</v>
      </c>
      <c r="AA218" s="322"/>
      <c r="AB218" s="322"/>
      <c r="AC218" s="322"/>
      <c r="AD218" s="322"/>
      <c r="AE218" s="227"/>
      <c r="AF218" s="227"/>
      <c r="AG218" s="227"/>
      <c r="AH218" s="227"/>
      <c r="AI218" s="227"/>
      <c r="AJ218" s="227"/>
      <c r="AK218" s="322" t="s">
        <v>52</v>
      </c>
      <c r="AL218" s="322"/>
      <c r="AM218" s="322"/>
      <c r="AN218" s="322"/>
      <c r="AO218" s="322"/>
      <c r="AP218" s="227"/>
      <c r="AQ218" s="227"/>
      <c r="AR218" s="227"/>
      <c r="AS218" s="227"/>
      <c r="AT218" s="227"/>
      <c r="AU218" s="227"/>
      <c r="AV218" s="322" t="s">
        <v>52</v>
      </c>
      <c r="AW218" s="322"/>
      <c r="AX218" s="322"/>
      <c r="AY218" s="322"/>
      <c r="AZ218" s="322"/>
      <c r="BA218" s="227"/>
      <c r="BB218" s="227"/>
      <c r="BC218" s="227"/>
      <c r="BD218" s="227"/>
      <c r="BE218" s="227"/>
      <c r="BF218" s="227"/>
      <c r="BG218" s="322" t="s">
        <v>52</v>
      </c>
      <c r="BH218" s="322"/>
      <c r="BI218" s="322"/>
      <c r="BJ218" s="322"/>
      <c r="BK218" s="322"/>
    </row>
    <row r="219" spans="4:63" x14ac:dyDescent="0.35">
      <c r="D219" s="323">
        <f>$F$10</f>
        <v>0</v>
      </c>
      <c r="E219" s="323"/>
      <c r="F219" s="323"/>
      <c r="G219" s="73"/>
      <c r="H219" s="74">
        <f>VLOOKUP(F206,$A$14:$K$47,6,FALSE)</f>
        <v>0</v>
      </c>
      <c r="O219" s="323">
        <f>$F$10</f>
        <v>0</v>
      </c>
      <c r="P219" s="323"/>
      <c r="Q219" s="323"/>
      <c r="R219" s="73"/>
      <c r="S219" s="74">
        <f>VLOOKUP(Q206,$A$14:$K$47,6,FALSE)</f>
        <v>0</v>
      </c>
      <c r="Z219" s="323">
        <f>$F$10</f>
        <v>0</v>
      </c>
      <c r="AA219" s="323"/>
      <c r="AB219" s="323"/>
      <c r="AC219" s="73"/>
      <c r="AD219" s="74">
        <f>VLOOKUP(AB206,$A$14:$K$47,6,FALSE)</f>
        <v>0</v>
      </c>
      <c r="AK219" s="323">
        <f>$F$10</f>
        <v>0</v>
      </c>
      <c r="AL219" s="323"/>
      <c r="AM219" s="323"/>
      <c r="AN219" s="73"/>
      <c r="AO219" s="74">
        <f>VLOOKUP(AM206,$A$14:$K$47,6,FALSE)</f>
        <v>0</v>
      </c>
      <c r="AV219" s="323">
        <f>$F$10</f>
        <v>0</v>
      </c>
      <c r="AW219" s="323"/>
      <c r="AX219" s="323"/>
      <c r="AY219" s="73"/>
      <c r="AZ219" s="74">
        <f>VLOOKUP(AX206,$A$14:$K$47,6,FALSE)</f>
        <v>0</v>
      </c>
      <c r="BG219" s="323">
        <f>$F$10</f>
        <v>0</v>
      </c>
      <c r="BH219" s="323"/>
      <c r="BI219" s="323"/>
      <c r="BJ219" s="73"/>
      <c r="BK219" s="74">
        <f>VLOOKUP(BI206,$A$14:$K$47,6,FALSE)</f>
        <v>0</v>
      </c>
    </row>
    <row r="220" spans="4:63" x14ac:dyDescent="0.35">
      <c r="D220" s="321">
        <f>$G$10</f>
        <v>0</v>
      </c>
      <c r="E220" s="321"/>
      <c r="F220" s="321"/>
      <c r="G220" s="75"/>
      <c r="H220" s="76">
        <f>VLOOKUP(F206,$A$14:$K$47,7,FALSE)</f>
        <v>0</v>
      </c>
      <c r="O220" s="321">
        <f>$G$10</f>
        <v>0</v>
      </c>
      <c r="P220" s="321"/>
      <c r="Q220" s="321"/>
      <c r="R220" s="75"/>
      <c r="S220" s="76">
        <f>VLOOKUP(Q206,$A$14:$K$47,7,FALSE)</f>
        <v>0</v>
      </c>
      <c r="Z220" s="321">
        <f>$G$10</f>
        <v>0</v>
      </c>
      <c r="AA220" s="321"/>
      <c r="AB220" s="321"/>
      <c r="AC220" s="75"/>
      <c r="AD220" s="76">
        <f>VLOOKUP(AB206,$A$14:$K$47,7,FALSE)</f>
        <v>0</v>
      </c>
      <c r="AK220" s="321">
        <f>$G$10</f>
        <v>0</v>
      </c>
      <c r="AL220" s="321"/>
      <c r="AM220" s="321"/>
      <c r="AN220" s="75"/>
      <c r="AO220" s="76">
        <f>VLOOKUP(AM206,$A$14:$K$47,7,FALSE)</f>
        <v>0</v>
      </c>
      <c r="AV220" s="321">
        <f>$G$10</f>
        <v>0</v>
      </c>
      <c r="AW220" s="321"/>
      <c r="AX220" s="321"/>
      <c r="AY220" s="75"/>
      <c r="AZ220" s="76">
        <f>VLOOKUP(AX206,$A$14:$K$47,7,FALSE)</f>
        <v>0</v>
      </c>
      <c r="BG220" s="321">
        <f>$G$10</f>
        <v>0</v>
      </c>
      <c r="BH220" s="321"/>
      <c r="BI220" s="321"/>
      <c r="BJ220" s="75"/>
      <c r="BK220" s="76">
        <f>VLOOKUP(BI206,$A$14:$K$47,7,FALSE)</f>
        <v>0</v>
      </c>
    </row>
    <row r="221" spans="4:63" x14ac:dyDescent="0.35">
      <c r="D221" s="321" t="str">
        <f>$H$10</f>
        <v>SlimCijfer.nl</v>
      </c>
      <c r="E221" s="321"/>
      <c r="F221" s="321"/>
      <c r="G221" s="75"/>
      <c r="H221" s="76">
        <f>VLOOKUP(F206,$A$14:$K$47,8,FALSE)</f>
        <v>0</v>
      </c>
      <c r="O221" s="321" t="str">
        <f>$H$10</f>
        <v>SlimCijfer.nl</v>
      </c>
      <c r="P221" s="321"/>
      <c r="Q221" s="321"/>
      <c r="R221" s="75"/>
      <c r="S221" s="76">
        <f>VLOOKUP(Q206,$A$14:$K$47,8,FALSE)</f>
        <v>0</v>
      </c>
      <c r="Z221" s="321" t="str">
        <f>$H$10</f>
        <v>SlimCijfer.nl</v>
      </c>
      <c r="AA221" s="321"/>
      <c r="AB221" s="321"/>
      <c r="AC221" s="75"/>
      <c r="AD221" s="76">
        <f>VLOOKUP(AB206,$A$14:$K$47,8,FALSE)</f>
        <v>0</v>
      </c>
      <c r="AK221" s="321" t="str">
        <f>$H$10</f>
        <v>SlimCijfer.nl</v>
      </c>
      <c r="AL221" s="321"/>
      <c r="AM221" s="321"/>
      <c r="AN221" s="75"/>
      <c r="AO221" s="76">
        <f>VLOOKUP(AM206,$A$14:$K$47,8,FALSE)</f>
        <v>0</v>
      </c>
      <c r="AV221" s="321" t="str">
        <f>$H$10</f>
        <v>SlimCijfer.nl</v>
      </c>
      <c r="AW221" s="321"/>
      <c r="AX221" s="321"/>
      <c r="AY221" s="75"/>
      <c r="AZ221" s="76">
        <f>VLOOKUP(AX206,$A$14:$K$47,8,FALSE)</f>
        <v>0</v>
      </c>
      <c r="BG221" s="321" t="str">
        <f>$H$10</f>
        <v>SlimCijfer.nl</v>
      </c>
      <c r="BH221" s="321"/>
      <c r="BI221" s="321"/>
      <c r="BJ221" s="75"/>
      <c r="BK221" s="76">
        <f>VLOOKUP(BI206,$A$14:$K$47,8,FALSE)</f>
        <v>0</v>
      </c>
    </row>
    <row r="222" spans="4:63" x14ac:dyDescent="0.35">
      <c r="D222" s="321" t="str">
        <f>$I$10</f>
        <v>SlimCijfer.nl</v>
      </c>
      <c r="E222" s="321"/>
      <c r="F222" s="321"/>
      <c r="G222" s="75"/>
      <c r="H222" s="76">
        <f>VLOOKUP(F206,$A$14:$K$47,9,FALSE)</f>
        <v>0</v>
      </c>
      <c r="O222" s="321" t="str">
        <f>$I$10</f>
        <v>SlimCijfer.nl</v>
      </c>
      <c r="P222" s="321"/>
      <c r="Q222" s="321"/>
      <c r="R222" s="75"/>
      <c r="S222" s="76">
        <f>VLOOKUP(Q206,$A$14:$K$47,9,FALSE)</f>
        <v>0</v>
      </c>
      <c r="Z222" s="321" t="str">
        <f>$I$10</f>
        <v>SlimCijfer.nl</v>
      </c>
      <c r="AA222" s="321"/>
      <c r="AB222" s="321"/>
      <c r="AC222" s="75"/>
      <c r="AD222" s="76">
        <f>VLOOKUP(AB206,$A$14:$K$47,9,FALSE)</f>
        <v>0</v>
      </c>
      <c r="AK222" s="321" t="str">
        <f>$I$10</f>
        <v>SlimCijfer.nl</v>
      </c>
      <c r="AL222" s="321"/>
      <c r="AM222" s="321"/>
      <c r="AN222" s="75"/>
      <c r="AO222" s="76">
        <f>VLOOKUP(AM206,$A$14:$K$47,9,FALSE)</f>
        <v>0</v>
      </c>
      <c r="AV222" s="321" t="str">
        <f>$I$10</f>
        <v>SlimCijfer.nl</v>
      </c>
      <c r="AW222" s="321"/>
      <c r="AX222" s="321"/>
      <c r="AY222" s="75"/>
      <c r="AZ222" s="76">
        <f>VLOOKUP(AX206,$A$14:$K$47,9,FALSE)</f>
        <v>0</v>
      </c>
      <c r="BG222" s="321" t="str">
        <f>$I$10</f>
        <v>SlimCijfer.nl</v>
      </c>
      <c r="BH222" s="321"/>
      <c r="BI222" s="321"/>
      <c r="BJ222" s="75"/>
      <c r="BK222" s="76">
        <f>VLOOKUP(BI206,$A$14:$K$47,9,FALSE)</f>
        <v>0</v>
      </c>
    </row>
    <row r="223" spans="4:63" x14ac:dyDescent="0.35">
      <c r="D223" s="321" t="str">
        <f>$J$10</f>
        <v>SlimCijfer.nl</v>
      </c>
      <c r="E223" s="321"/>
      <c r="F223" s="321"/>
      <c r="G223" s="75"/>
      <c r="H223" s="76">
        <f>VLOOKUP(F206,$A$14:$K$47,10,FALSE)</f>
        <v>0</v>
      </c>
      <c r="O223" s="321" t="str">
        <f>$J$10</f>
        <v>SlimCijfer.nl</v>
      </c>
      <c r="P223" s="321"/>
      <c r="Q223" s="321"/>
      <c r="R223" s="75"/>
      <c r="S223" s="76">
        <f>VLOOKUP(Q206,$A$14:$K$47,10,FALSE)</f>
        <v>0</v>
      </c>
      <c r="Z223" s="321" t="str">
        <f>$J$10</f>
        <v>SlimCijfer.nl</v>
      </c>
      <c r="AA223" s="321"/>
      <c r="AB223" s="321"/>
      <c r="AC223" s="75"/>
      <c r="AD223" s="76">
        <f>VLOOKUP(AB206,$A$14:$K$47,10,FALSE)</f>
        <v>0</v>
      </c>
      <c r="AK223" s="321" t="str">
        <f>$J$10</f>
        <v>SlimCijfer.nl</v>
      </c>
      <c r="AL223" s="321"/>
      <c r="AM223" s="321"/>
      <c r="AN223" s="75"/>
      <c r="AO223" s="76">
        <f>VLOOKUP(AM206,$A$14:$K$47,10,FALSE)</f>
        <v>0</v>
      </c>
      <c r="AV223" s="321" t="str">
        <f>$J$10</f>
        <v>SlimCijfer.nl</v>
      </c>
      <c r="AW223" s="321"/>
      <c r="AX223" s="321"/>
      <c r="AY223" s="75"/>
      <c r="AZ223" s="76">
        <f>VLOOKUP(AX206,$A$14:$K$47,10,FALSE)</f>
        <v>0</v>
      </c>
      <c r="BG223" s="321" t="str">
        <f>$J$10</f>
        <v>SlimCijfer.nl</v>
      </c>
      <c r="BH223" s="321"/>
      <c r="BI223" s="321"/>
      <c r="BJ223" s="75"/>
      <c r="BK223" s="76">
        <f>VLOOKUP(BI206,$A$14:$K$47,10,FALSE)</f>
        <v>0</v>
      </c>
    </row>
    <row r="224" spans="4:63" x14ac:dyDescent="0.35">
      <c r="D224" s="320" t="str">
        <f>$K$10</f>
        <v>SlimCijfer.nl</v>
      </c>
      <c r="E224" s="320"/>
      <c r="F224" s="320"/>
      <c r="G224" s="77"/>
      <c r="H224" s="78">
        <f>VLOOKUP(F206,$A$14:$K$47,11,FALSE)</f>
        <v>0</v>
      </c>
      <c r="O224" s="320" t="str">
        <f>$K$10</f>
        <v>SlimCijfer.nl</v>
      </c>
      <c r="P224" s="320"/>
      <c r="Q224" s="320"/>
      <c r="R224" s="77"/>
      <c r="S224" s="78">
        <f>VLOOKUP(Q206,$A$14:$K$47,11,FALSE)</f>
        <v>0</v>
      </c>
      <c r="Z224" s="320" t="str">
        <f>$K$10</f>
        <v>SlimCijfer.nl</v>
      </c>
      <c r="AA224" s="320"/>
      <c r="AB224" s="320"/>
      <c r="AC224" s="77"/>
      <c r="AD224" s="78">
        <f>VLOOKUP(AB206,$A$14:$K$47,11,FALSE)</f>
        <v>0</v>
      </c>
      <c r="AK224" s="320" t="str">
        <f>$K$10</f>
        <v>SlimCijfer.nl</v>
      </c>
      <c r="AL224" s="320"/>
      <c r="AM224" s="320"/>
      <c r="AN224" s="77"/>
      <c r="AO224" s="78">
        <f>VLOOKUP(AM206,$A$14:$K$47,11,FALSE)</f>
        <v>0</v>
      </c>
      <c r="AV224" s="320" t="str">
        <f>$K$10</f>
        <v>SlimCijfer.nl</v>
      </c>
      <c r="AW224" s="320"/>
      <c r="AX224" s="320"/>
      <c r="AY224" s="77"/>
      <c r="AZ224" s="78">
        <f>VLOOKUP(AX206,$A$14:$K$47,11,FALSE)</f>
        <v>0</v>
      </c>
      <c r="BG224" s="320" t="str">
        <f>$K$10</f>
        <v>SlimCijfer.nl</v>
      </c>
      <c r="BH224" s="320"/>
      <c r="BI224" s="320"/>
      <c r="BJ224" s="77"/>
      <c r="BK224" s="78">
        <f>VLOOKUP(BI206,$A$14:$K$47,11,FALSE)</f>
        <v>0</v>
      </c>
    </row>
    <row r="248" spans="1:66" x14ac:dyDescent="0.35">
      <c r="J248" s="319" t="str">
        <f>$U$48</f>
        <v>LOGO</v>
      </c>
      <c r="K248" s="319"/>
      <c r="U248" s="319" t="str">
        <f>$U$48</f>
        <v>LOGO</v>
      </c>
      <c r="V248" s="319"/>
      <c r="AF248" s="319" t="str">
        <f>$U$48</f>
        <v>LOGO</v>
      </c>
      <c r="AG248" s="319"/>
      <c r="AQ248" s="319" t="str">
        <f>$U$48</f>
        <v>LOGO</v>
      </c>
      <c r="AR248" s="319"/>
      <c r="BB248" s="319" t="str">
        <f>$U$48</f>
        <v>LOGO</v>
      </c>
      <c r="BC248" s="319"/>
      <c r="BM248" s="319" t="str">
        <f>$U$48</f>
        <v>LOGO</v>
      </c>
      <c r="BN248" s="319"/>
    </row>
    <row r="249" spans="1:66" x14ac:dyDescent="0.35">
      <c r="B249" s="157"/>
      <c r="C249" s="157"/>
      <c r="D249" s="157"/>
      <c r="E249" s="157"/>
      <c r="F249" s="154" t="str">
        <f>Q49</f>
        <v>LICENTIE: SlimCijfer.nl Basic, 2022</v>
      </c>
      <c r="G249" s="157"/>
      <c r="H249" s="157"/>
      <c r="I249" s="157"/>
      <c r="J249" s="319"/>
      <c r="K249" s="319"/>
      <c r="M249" s="157"/>
      <c r="N249" s="157"/>
      <c r="O249" s="157"/>
      <c r="P249" s="157"/>
      <c r="Q249" s="154" t="str">
        <f>Q49</f>
        <v>LICENTIE: SlimCijfer.nl Basic, 2022</v>
      </c>
      <c r="R249" s="157"/>
      <c r="S249" s="157"/>
      <c r="T249" s="157"/>
      <c r="U249" s="319"/>
      <c r="V249" s="319"/>
      <c r="X249" s="157"/>
      <c r="Y249" s="157"/>
      <c r="Z249" s="157"/>
      <c r="AA249" s="157"/>
      <c r="AB249" s="154" t="str">
        <f>Q49</f>
        <v>LICENTIE: SlimCijfer.nl Basic, 2022</v>
      </c>
      <c r="AC249" s="157"/>
      <c r="AD249" s="157"/>
      <c r="AE249" s="157"/>
      <c r="AF249" s="319"/>
      <c r="AG249" s="319"/>
      <c r="AI249" s="157"/>
      <c r="AJ249" s="157"/>
      <c r="AK249" s="157"/>
      <c r="AL249" s="157"/>
      <c r="AM249" s="154" t="str">
        <f>Q49</f>
        <v>LICENTIE: SlimCijfer.nl Basic, 2022</v>
      </c>
      <c r="AN249" s="157"/>
      <c r="AO249" s="157"/>
      <c r="AP249" s="157"/>
      <c r="AQ249" s="319"/>
      <c r="AR249" s="319"/>
      <c r="AT249" s="157"/>
      <c r="AU249" s="157"/>
      <c r="AV249" s="157"/>
      <c r="AW249" s="157"/>
      <c r="AX249" s="154" t="str">
        <f>Q49</f>
        <v>LICENTIE: SlimCijfer.nl Basic, 2022</v>
      </c>
      <c r="AY249" s="157"/>
      <c r="AZ249" s="157"/>
      <c r="BA249" s="157"/>
      <c r="BB249" s="319"/>
      <c r="BC249" s="319"/>
      <c r="BE249" s="157"/>
      <c r="BF249" s="157"/>
      <c r="BG249" s="157"/>
      <c r="BH249" s="157"/>
      <c r="BI249" s="154" t="str">
        <f>Q49</f>
        <v>LICENTIE: SlimCijfer.nl Basic, 2022</v>
      </c>
      <c r="BJ249" s="157"/>
      <c r="BK249" s="157"/>
      <c r="BL249" s="157"/>
      <c r="BM249" s="319"/>
      <c r="BN249" s="319"/>
    </row>
    <row r="250" spans="1:66" x14ac:dyDescent="0.35">
      <c r="B250" s="318" t="str">
        <f>M50</f>
        <v>© 2022 SlimCijfer.nl, The Netherlands, All Rights Reserved.</v>
      </c>
      <c r="C250" s="318"/>
      <c r="D250" s="318"/>
      <c r="E250" s="318"/>
      <c r="F250" s="318"/>
      <c r="G250" s="318"/>
      <c r="H250" s="318"/>
      <c r="I250" s="318"/>
      <c r="J250" s="318"/>
      <c r="M250" s="318" t="str">
        <f>M50</f>
        <v>© 2022 SlimCijfer.nl, The Netherlands, All Rights Reserved.</v>
      </c>
      <c r="N250" s="318"/>
      <c r="O250" s="318"/>
      <c r="P250" s="318"/>
      <c r="Q250" s="318"/>
      <c r="R250" s="318"/>
      <c r="S250" s="318"/>
      <c r="T250" s="318"/>
      <c r="U250" s="318"/>
      <c r="X250" s="318" t="str">
        <f>M50</f>
        <v>© 2022 SlimCijfer.nl, The Netherlands, All Rights Reserved.</v>
      </c>
      <c r="Y250" s="318"/>
      <c r="Z250" s="318"/>
      <c r="AA250" s="318"/>
      <c r="AB250" s="318"/>
      <c r="AC250" s="318"/>
      <c r="AD250" s="318"/>
      <c r="AE250" s="318"/>
      <c r="AF250" s="318"/>
      <c r="AI250" s="318" t="str">
        <f>M50</f>
        <v>© 2022 SlimCijfer.nl, The Netherlands, All Rights Reserved.</v>
      </c>
      <c r="AJ250" s="318"/>
      <c r="AK250" s="318"/>
      <c r="AL250" s="318"/>
      <c r="AM250" s="318"/>
      <c r="AN250" s="318"/>
      <c r="AO250" s="318"/>
      <c r="AP250" s="318"/>
      <c r="AQ250" s="318"/>
      <c r="AT250" s="318" t="str">
        <f>M50</f>
        <v>© 2022 SlimCijfer.nl, The Netherlands, All Rights Reserved.</v>
      </c>
      <c r="AU250" s="318"/>
      <c r="AV250" s="318"/>
      <c r="AW250" s="318"/>
      <c r="AX250" s="318"/>
      <c r="AY250" s="318"/>
      <c r="AZ250" s="318"/>
      <c r="BA250" s="318"/>
      <c r="BB250" s="318"/>
      <c r="BE250" s="318" t="str">
        <f>M50</f>
        <v>© 2022 SlimCijfer.nl, The Netherlands, All Rights Reserved.</v>
      </c>
      <c r="BF250" s="318"/>
      <c r="BG250" s="318"/>
      <c r="BH250" s="318"/>
      <c r="BI250" s="318"/>
      <c r="BJ250" s="318"/>
      <c r="BK250" s="318"/>
      <c r="BL250" s="318"/>
      <c r="BM250" s="318"/>
    </row>
    <row r="252" spans="1:66" ht="14.4" customHeight="1" x14ac:dyDescent="0.5">
      <c r="D252" s="317"/>
      <c r="E252" s="317"/>
      <c r="F252" s="317"/>
      <c r="G252" s="317"/>
      <c r="H252" s="317"/>
      <c r="O252" s="317"/>
      <c r="P252" s="317"/>
      <c r="Q252" s="317"/>
      <c r="R252" s="317"/>
      <c r="S252" s="317"/>
      <c r="Z252" s="317"/>
      <c r="AA252" s="317"/>
      <c r="AB252" s="317"/>
      <c r="AC252" s="317"/>
      <c r="AD252" s="317"/>
      <c r="AK252" s="317"/>
      <c r="AL252" s="317"/>
      <c r="AM252" s="317"/>
      <c r="AN252" s="317"/>
      <c r="AO252" s="317"/>
      <c r="AV252" s="317"/>
      <c r="AW252" s="317"/>
      <c r="AX252" s="317"/>
      <c r="AY252" s="317"/>
      <c r="AZ252" s="317"/>
      <c r="BG252" s="148"/>
      <c r="BH252" s="148"/>
      <c r="BI252" s="148"/>
      <c r="BJ252" s="148"/>
      <c r="BK252" s="148"/>
    </row>
    <row r="253" spans="1:66" ht="14.4" customHeight="1" x14ac:dyDescent="0.5">
      <c r="D253" s="317"/>
      <c r="E253" s="317"/>
      <c r="F253" s="317"/>
      <c r="G253" s="317"/>
      <c r="H253" s="317"/>
      <c r="O253" s="317"/>
      <c r="P253" s="317"/>
      <c r="Q253" s="317"/>
      <c r="R253" s="317"/>
      <c r="S253" s="317"/>
      <c r="Z253" s="317"/>
      <c r="AA253" s="317"/>
      <c r="AB253" s="317"/>
      <c r="AC253" s="317"/>
      <c r="AD253" s="317"/>
      <c r="AK253" s="317"/>
      <c r="AL253" s="317"/>
      <c r="AM253" s="317"/>
      <c r="AN253" s="317"/>
      <c r="AO253" s="317"/>
      <c r="AV253" s="317"/>
      <c r="AW253" s="317"/>
      <c r="AX253" s="317"/>
      <c r="AY253" s="317"/>
      <c r="AZ253" s="317"/>
      <c r="BG253" s="148"/>
      <c r="BH253" s="148"/>
      <c r="BI253" s="148"/>
      <c r="BJ253" s="148"/>
      <c r="BK253" s="148"/>
    </row>
    <row r="255" spans="1:66" x14ac:dyDescent="0.35">
      <c r="A255" s="229"/>
      <c r="B255" s="229"/>
      <c r="C255" s="229"/>
      <c r="D255" s="229"/>
      <c r="E255" s="229"/>
      <c r="F255" s="229"/>
      <c r="G255" s="229"/>
      <c r="H255" s="229"/>
      <c r="I255" s="229"/>
      <c r="J255" s="229"/>
      <c r="K255" s="229"/>
      <c r="L255" s="229"/>
      <c r="M255" s="229"/>
      <c r="N255" s="229"/>
      <c r="O255" s="229"/>
      <c r="P255" s="229"/>
      <c r="Q255" s="229"/>
      <c r="R255" s="229"/>
      <c r="S255" s="229"/>
      <c r="T255" s="229"/>
      <c r="U255" s="229"/>
      <c r="V255" s="229"/>
      <c r="W255" s="229"/>
      <c r="X255" s="229"/>
      <c r="Y255" s="229"/>
      <c r="Z255" s="229"/>
      <c r="AA255" s="229"/>
      <c r="AB255" s="229"/>
      <c r="AC255" s="229"/>
      <c r="AD255" s="229"/>
      <c r="AE255" s="229"/>
      <c r="AF255" s="229"/>
      <c r="AG255" s="229"/>
      <c r="AH255" s="229"/>
      <c r="AI255" s="229"/>
      <c r="AJ255" s="229"/>
      <c r="AK255" s="229"/>
      <c r="AL255" s="229"/>
      <c r="AM255" s="229"/>
      <c r="AN255" s="229"/>
      <c r="AO255" s="229"/>
      <c r="AP255" s="229"/>
      <c r="AQ255" s="229"/>
      <c r="AR255" s="229"/>
      <c r="AS255" s="229"/>
      <c r="AT255" s="229"/>
      <c r="AU255" s="229"/>
      <c r="AV255" s="229"/>
      <c r="AW255" s="229"/>
      <c r="AX255" s="229"/>
      <c r="AY255" s="229"/>
      <c r="AZ255" s="229"/>
      <c r="BA255" s="229"/>
      <c r="BB255" s="229"/>
      <c r="BC255" s="229"/>
      <c r="BD255" s="229"/>
      <c r="BE255" s="229"/>
      <c r="BF255" s="229"/>
    </row>
    <row r="256" spans="1:66" ht="14.4" customHeight="1" x14ac:dyDescent="0.6">
      <c r="A256" s="229"/>
      <c r="B256" s="229"/>
      <c r="C256" s="229"/>
      <c r="D256" s="229"/>
      <c r="E256" s="229"/>
      <c r="F256" s="230"/>
      <c r="G256" s="230"/>
      <c r="H256" s="230"/>
      <c r="I256" s="229"/>
      <c r="J256" s="229"/>
      <c r="K256" s="229"/>
      <c r="L256" s="229"/>
      <c r="M256" s="229"/>
      <c r="N256" s="229"/>
      <c r="O256" s="229"/>
      <c r="P256" s="229"/>
      <c r="Q256" s="230"/>
      <c r="R256" s="230"/>
      <c r="S256" s="230"/>
      <c r="T256" s="229"/>
      <c r="U256" s="229"/>
      <c r="V256" s="229"/>
      <c r="W256" s="229"/>
      <c r="X256" s="229"/>
      <c r="Y256" s="229"/>
      <c r="Z256" s="229"/>
      <c r="AA256" s="229"/>
      <c r="AB256" s="230"/>
      <c r="AC256" s="230"/>
      <c r="AD256" s="230"/>
      <c r="AE256" s="229"/>
      <c r="AF256" s="229"/>
      <c r="AG256" s="229"/>
      <c r="AH256" s="229"/>
      <c r="AI256" s="229"/>
      <c r="AJ256" s="229"/>
      <c r="AK256" s="229"/>
      <c r="AL256" s="229"/>
      <c r="AM256" s="230"/>
      <c r="AN256" s="230"/>
      <c r="AO256" s="230"/>
      <c r="AP256" s="229"/>
      <c r="AQ256" s="229"/>
      <c r="AR256" s="229"/>
      <c r="AS256" s="229"/>
      <c r="AT256" s="229"/>
      <c r="AU256" s="229"/>
      <c r="AV256" s="229"/>
      <c r="AW256" s="229"/>
      <c r="AX256" s="230"/>
      <c r="AY256" s="230"/>
      <c r="AZ256" s="230"/>
      <c r="BA256" s="229"/>
      <c r="BB256" s="229"/>
      <c r="BC256" s="229"/>
      <c r="BD256" s="229"/>
      <c r="BE256" s="229"/>
      <c r="BF256" s="229"/>
      <c r="BI256" s="149"/>
      <c r="BJ256" s="149"/>
      <c r="BK256" s="149"/>
    </row>
    <row r="257" spans="1:63" ht="14.4" customHeight="1" x14ac:dyDescent="0.6">
      <c r="A257" s="229"/>
      <c r="B257" s="229"/>
      <c r="C257" s="229"/>
      <c r="D257" s="231"/>
      <c r="E257" s="229"/>
      <c r="F257" s="230"/>
      <c r="G257" s="230"/>
      <c r="H257" s="230"/>
      <c r="I257" s="229"/>
      <c r="J257" s="229"/>
      <c r="K257" s="229"/>
      <c r="L257" s="229"/>
      <c r="M257" s="229"/>
      <c r="N257" s="229"/>
      <c r="O257" s="231"/>
      <c r="P257" s="229"/>
      <c r="Q257" s="230"/>
      <c r="R257" s="230"/>
      <c r="S257" s="230"/>
      <c r="T257" s="229"/>
      <c r="U257" s="229"/>
      <c r="V257" s="229"/>
      <c r="W257" s="229"/>
      <c r="X257" s="229"/>
      <c r="Y257" s="229"/>
      <c r="Z257" s="231"/>
      <c r="AA257" s="229"/>
      <c r="AB257" s="230"/>
      <c r="AC257" s="230"/>
      <c r="AD257" s="230"/>
      <c r="AE257" s="229"/>
      <c r="AF257" s="229"/>
      <c r="AG257" s="229"/>
      <c r="AH257" s="229"/>
      <c r="AI257" s="229"/>
      <c r="AJ257" s="229"/>
      <c r="AK257" s="231"/>
      <c r="AL257" s="229"/>
      <c r="AM257" s="230"/>
      <c r="AN257" s="230"/>
      <c r="AO257" s="230"/>
      <c r="AP257" s="229"/>
      <c r="AQ257" s="229"/>
      <c r="AR257" s="229"/>
      <c r="AS257" s="229"/>
      <c r="AT257" s="229"/>
      <c r="AU257" s="229"/>
      <c r="AV257" s="231"/>
      <c r="AW257" s="229"/>
      <c r="AX257" s="230"/>
      <c r="AY257" s="230"/>
      <c r="AZ257" s="230"/>
      <c r="BA257" s="229"/>
      <c r="BB257" s="229"/>
      <c r="BC257" s="229"/>
      <c r="BD257" s="229"/>
      <c r="BE257" s="229"/>
      <c r="BF257" s="229"/>
      <c r="BG257" s="16"/>
      <c r="BI257" s="149"/>
      <c r="BJ257" s="149"/>
      <c r="BK257" s="149"/>
    </row>
    <row r="258" spans="1:63" x14ac:dyDescent="0.35">
      <c r="A258" s="229"/>
      <c r="B258" s="229"/>
      <c r="C258" s="229"/>
      <c r="D258" s="229"/>
      <c r="E258" s="229"/>
      <c r="F258" s="229"/>
      <c r="G258" s="229"/>
      <c r="H258" s="229"/>
      <c r="I258" s="229"/>
      <c r="J258" s="229"/>
      <c r="K258" s="229"/>
      <c r="L258" s="229"/>
      <c r="M258" s="229"/>
      <c r="N258" s="229"/>
      <c r="O258" s="229"/>
      <c r="P258" s="229"/>
      <c r="Q258" s="229"/>
      <c r="R258" s="229"/>
      <c r="S258" s="229"/>
      <c r="T258" s="229"/>
      <c r="U258" s="229"/>
      <c r="V258" s="229"/>
      <c r="W258" s="229"/>
      <c r="X258" s="229"/>
      <c r="Y258" s="229"/>
      <c r="Z258" s="229"/>
      <c r="AA258" s="229"/>
      <c r="AB258" s="229"/>
      <c r="AC258" s="229"/>
      <c r="AD258" s="229"/>
      <c r="AE258" s="229"/>
      <c r="AF258" s="229"/>
      <c r="AG258" s="229"/>
      <c r="AH258" s="229"/>
      <c r="AI258" s="229"/>
      <c r="AJ258" s="229"/>
      <c r="AK258" s="229"/>
      <c r="AL258" s="229"/>
      <c r="AM258" s="229"/>
      <c r="AN258" s="229"/>
      <c r="AO258" s="229"/>
      <c r="AP258" s="229"/>
      <c r="AQ258" s="229"/>
      <c r="AR258" s="229"/>
      <c r="AS258" s="229"/>
      <c r="AT258" s="229"/>
      <c r="AU258" s="229"/>
      <c r="AV258" s="229"/>
      <c r="AW258" s="229"/>
      <c r="AX258" s="229"/>
      <c r="AY258" s="229"/>
      <c r="AZ258" s="229"/>
      <c r="BA258" s="229"/>
      <c r="BB258" s="229"/>
      <c r="BC258" s="229"/>
      <c r="BD258" s="229"/>
      <c r="BE258" s="229"/>
      <c r="BF258" s="229"/>
    </row>
    <row r="259" spans="1:63" x14ac:dyDescent="0.35">
      <c r="A259" s="229"/>
      <c r="B259" s="229"/>
      <c r="C259" s="229"/>
      <c r="D259" s="231"/>
      <c r="E259" s="229"/>
      <c r="F259" s="231"/>
      <c r="G259" s="231"/>
      <c r="H259" s="232"/>
      <c r="I259" s="229"/>
      <c r="J259" s="229"/>
      <c r="K259" s="229"/>
      <c r="L259" s="229"/>
      <c r="M259" s="229"/>
      <c r="N259" s="229"/>
      <c r="O259" s="231"/>
      <c r="P259" s="229"/>
      <c r="Q259" s="231"/>
      <c r="R259" s="231"/>
      <c r="S259" s="232"/>
      <c r="T259" s="229"/>
      <c r="U259" s="229"/>
      <c r="V259" s="229"/>
      <c r="W259" s="229"/>
      <c r="X259" s="229"/>
      <c r="Y259" s="229"/>
      <c r="Z259" s="231"/>
      <c r="AA259" s="229"/>
      <c r="AB259" s="231"/>
      <c r="AC259" s="231"/>
      <c r="AD259" s="232"/>
      <c r="AE259" s="229"/>
      <c r="AF259" s="229"/>
      <c r="AG259" s="229"/>
      <c r="AH259" s="229"/>
      <c r="AI259" s="229"/>
      <c r="AJ259" s="229"/>
      <c r="AK259" s="231"/>
      <c r="AL259" s="229"/>
      <c r="AM259" s="231"/>
      <c r="AN259" s="231"/>
      <c r="AO259" s="232"/>
      <c r="AP259" s="229"/>
      <c r="AQ259" s="229"/>
      <c r="AR259" s="229"/>
      <c r="AS259" s="229"/>
      <c r="AT259" s="229"/>
      <c r="AU259" s="229"/>
      <c r="AV259" s="231"/>
      <c r="AW259" s="229"/>
      <c r="AX259" s="231"/>
      <c r="AY259" s="231"/>
      <c r="AZ259" s="232"/>
      <c r="BA259" s="229"/>
      <c r="BB259" s="229"/>
      <c r="BC259" s="229"/>
      <c r="BD259" s="229"/>
      <c r="BE259" s="229"/>
      <c r="BF259" s="229"/>
      <c r="BG259" s="16"/>
      <c r="BI259" s="16"/>
      <c r="BJ259" s="16"/>
      <c r="BK259" s="17"/>
    </row>
    <row r="260" spans="1:63" x14ac:dyDescent="0.35">
      <c r="A260" s="229"/>
      <c r="B260" s="229"/>
      <c r="C260" s="229"/>
      <c r="D260" s="231"/>
      <c r="E260" s="229"/>
      <c r="F260" s="231"/>
      <c r="G260" s="231"/>
      <c r="H260" s="232"/>
      <c r="I260" s="229"/>
      <c r="J260" s="229"/>
      <c r="K260" s="229"/>
      <c r="L260" s="229"/>
      <c r="M260" s="229"/>
      <c r="N260" s="229"/>
      <c r="O260" s="231"/>
      <c r="P260" s="229"/>
      <c r="Q260" s="231"/>
      <c r="R260" s="231"/>
      <c r="S260" s="232"/>
      <c r="T260" s="229"/>
      <c r="U260" s="229"/>
      <c r="V260" s="229"/>
      <c r="W260" s="229"/>
      <c r="X260" s="229"/>
      <c r="Y260" s="229"/>
      <c r="Z260" s="231"/>
      <c r="AA260" s="229"/>
      <c r="AB260" s="231"/>
      <c r="AC260" s="231"/>
      <c r="AD260" s="232"/>
      <c r="AE260" s="229"/>
      <c r="AF260" s="229"/>
      <c r="AG260" s="229"/>
      <c r="AH260" s="229"/>
      <c r="AI260" s="229"/>
      <c r="AJ260" s="229"/>
      <c r="AK260" s="231"/>
      <c r="AL260" s="229"/>
      <c r="AM260" s="231"/>
      <c r="AN260" s="231"/>
      <c r="AO260" s="232"/>
      <c r="AP260" s="229"/>
      <c r="AQ260" s="229"/>
      <c r="AR260" s="229"/>
      <c r="AS260" s="229"/>
      <c r="AT260" s="229"/>
      <c r="AU260" s="229"/>
      <c r="AV260" s="231"/>
      <c r="AW260" s="229"/>
      <c r="AX260" s="231"/>
      <c r="AY260" s="231"/>
      <c r="AZ260" s="232"/>
      <c r="BA260" s="229"/>
      <c r="BB260" s="229"/>
      <c r="BC260" s="229"/>
      <c r="BD260" s="229"/>
      <c r="BE260" s="229"/>
      <c r="BF260" s="229"/>
      <c r="BG260" s="16"/>
      <c r="BI260" s="16"/>
      <c r="BJ260" s="16"/>
      <c r="BK260" s="17"/>
    </row>
    <row r="261" spans="1:63" x14ac:dyDescent="0.35">
      <c r="A261" s="229"/>
      <c r="B261" s="229"/>
      <c r="C261" s="229"/>
      <c r="D261" s="229"/>
      <c r="E261" s="229"/>
      <c r="F261" s="229"/>
      <c r="G261" s="229"/>
      <c r="H261" s="229"/>
      <c r="I261" s="229"/>
      <c r="J261" s="229"/>
      <c r="K261" s="229"/>
      <c r="L261" s="229"/>
      <c r="M261" s="229"/>
      <c r="N261" s="229"/>
      <c r="O261" s="229"/>
      <c r="P261" s="229"/>
      <c r="Q261" s="229"/>
      <c r="R261" s="229"/>
      <c r="S261" s="229"/>
      <c r="T261" s="229"/>
      <c r="U261" s="229"/>
      <c r="V261" s="229"/>
      <c r="W261" s="229"/>
      <c r="X261" s="229"/>
      <c r="Y261" s="229"/>
      <c r="Z261" s="229"/>
      <c r="AA261" s="229"/>
      <c r="AB261" s="229"/>
      <c r="AC261" s="229"/>
      <c r="AD261" s="229"/>
      <c r="AE261" s="229"/>
      <c r="AF261" s="229"/>
      <c r="AG261" s="229"/>
      <c r="AH261" s="229"/>
      <c r="AI261" s="229"/>
      <c r="AJ261" s="229"/>
      <c r="AK261" s="229"/>
      <c r="AL261" s="229"/>
      <c r="AM261" s="229"/>
      <c r="AN261" s="229"/>
      <c r="AO261" s="229"/>
      <c r="AP261" s="229"/>
      <c r="AQ261" s="229"/>
      <c r="AR261" s="229"/>
      <c r="AS261" s="229"/>
      <c r="AT261" s="229"/>
      <c r="AU261" s="229"/>
      <c r="AV261" s="229"/>
      <c r="AW261" s="229"/>
      <c r="AX261" s="229"/>
      <c r="AY261" s="229"/>
      <c r="AZ261" s="229"/>
      <c r="BA261" s="229"/>
      <c r="BB261" s="229"/>
      <c r="BC261" s="229"/>
      <c r="BD261" s="229"/>
      <c r="BE261" s="229"/>
      <c r="BF261" s="229"/>
      <c r="BG261" s="16"/>
      <c r="BI261" s="16"/>
      <c r="BJ261" s="16"/>
      <c r="BK261" s="17"/>
    </row>
    <row r="262" spans="1:63" x14ac:dyDescent="0.35">
      <c r="A262" s="229"/>
      <c r="B262" s="229"/>
      <c r="C262" s="229"/>
      <c r="D262" s="229"/>
      <c r="E262" s="229"/>
      <c r="F262" s="229"/>
      <c r="G262" s="229"/>
      <c r="H262" s="229"/>
      <c r="I262" s="229"/>
      <c r="J262" s="229"/>
      <c r="K262" s="229"/>
      <c r="L262" s="229"/>
      <c r="M262" s="229"/>
      <c r="N262" s="229"/>
      <c r="O262" s="229"/>
      <c r="P262" s="229"/>
      <c r="Q262" s="229"/>
      <c r="R262" s="229"/>
      <c r="S262" s="229"/>
      <c r="T262" s="229"/>
      <c r="U262" s="229"/>
      <c r="V262" s="229"/>
      <c r="W262" s="229"/>
      <c r="X262" s="229"/>
      <c r="Y262" s="229"/>
      <c r="Z262" s="229"/>
      <c r="AA262" s="229"/>
      <c r="AB262" s="229"/>
      <c r="AC262" s="229"/>
      <c r="AD262" s="229"/>
      <c r="AE262" s="229"/>
      <c r="AF262" s="229"/>
      <c r="AG262" s="229"/>
      <c r="AH262" s="229"/>
      <c r="AI262" s="229"/>
      <c r="AJ262" s="229"/>
      <c r="AK262" s="229"/>
      <c r="AL262" s="229"/>
      <c r="AM262" s="229"/>
      <c r="AN262" s="229"/>
      <c r="AO262" s="229"/>
      <c r="AP262" s="229"/>
      <c r="AQ262" s="229"/>
      <c r="AR262" s="229"/>
      <c r="AS262" s="229"/>
      <c r="AT262" s="229"/>
      <c r="AU262" s="229"/>
      <c r="AV262" s="229"/>
      <c r="AW262" s="229"/>
      <c r="AX262" s="229"/>
      <c r="AY262" s="229"/>
      <c r="AZ262" s="229"/>
      <c r="BA262" s="229"/>
      <c r="BB262" s="229"/>
      <c r="BC262" s="229"/>
      <c r="BD262" s="229"/>
      <c r="BE262" s="229"/>
      <c r="BF262" s="229"/>
      <c r="BG262" s="16"/>
      <c r="BI262" s="16"/>
      <c r="BJ262" s="16"/>
      <c r="BK262" s="17"/>
    </row>
    <row r="263" spans="1:63" x14ac:dyDescent="0.35">
      <c r="A263" s="229"/>
      <c r="B263" s="229"/>
      <c r="C263" s="229"/>
      <c r="D263" s="231"/>
      <c r="E263" s="231"/>
      <c r="F263" s="231"/>
      <c r="G263" s="231"/>
      <c r="H263" s="233"/>
      <c r="I263" s="229"/>
      <c r="J263" s="229"/>
      <c r="K263" s="229"/>
      <c r="L263" s="229"/>
      <c r="M263" s="229"/>
      <c r="N263" s="229"/>
      <c r="O263" s="231"/>
      <c r="P263" s="231"/>
      <c r="Q263" s="231"/>
      <c r="R263" s="231"/>
      <c r="S263" s="233"/>
      <c r="T263" s="229"/>
      <c r="U263" s="229"/>
      <c r="V263" s="229"/>
      <c r="W263" s="229"/>
      <c r="X263" s="229"/>
      <c r="Y263" s="229"/>
      <c r="Z263" s="231"/>
      <c r="AA263" s="231"/>
      <c r="AB263" s="231"/>
      <c r="AC263" s="231"/>
      <c r="AD263" s="233"/>
      <c r="AE263" s="229"/>
      <c r="AF263" s="229"/>
      <c r="AG263" s="229"/>
      <c r="AH263" s="229"/>
      <c r="AI263" s="229"/>
      <c r="AJ263" s="229"/>
      <c r="AK263" s="231"/>
      <c r="AL263" s="231"/>
      <c r="AM263" s="231"/>
      <c r="AN263" s="231"/>
      <c r="AO263" s="233"/>
      <c r="AP263" s="229"/>
      <c r="AQ263" s="229"/>
      <c r="AR263" s="229"/>
      <c r="AS263" s="229"/>
      <c r="AT263" s="229"/>
      <c r="AU263" s="229"/>
      <c r="AV263" s="231"/>
      <c r="AW263" s="231"/>
      <c r="AX263" s="231"/>
      <c r="AY263" s="231"/>
      <c r="AZ263" s="233"/>
      <c r="BA263" s="229"/>
      <c r="BB263" s="229"/>
      <c r="BC263" s="229"/>
      <c r="BD263" s="229"/>
      <c r="BE263" s="229"/>
      <c r="BF263" s="229"/>
      <c r="BG263" s="16"/>
      <c r="BI263" s="16"/>
      <c r="BJ263" s="16"/>
      <c r="BK263" s="17"/>
    </row>
    <row r="264" spans="1:63" x14ac:dyDescent="0.35">
      <c r="A264" s="229"/>
      <c r="B264" s="229"/>
      <c r="C264" s="229"/>
      <c r="D264" s="231"/>
      <c r="E264" s="231"/>
      <c r="F264" s="231"/>
      <c r="G264" s="231"/>
      <c r="H264" s="233"/>
      <c r="I264" s="229"/>
      <c r="J264" s="229"/>
      <c r="K264" s="229"/>
      <c r="L264" s="229"/>
      <c r="M264" s="229"/>
      <c r="N264" s="229"/>
      <c r="O264" s="231"/>
      <c r="P264" s="231"/>
      <c r="Q264" s="231"/>
      <c r="R264" s="231"/>
      <c r="S264" s="233"/>
      <c r="T264" s="229"/>
      <c r="U264" s="229"/>
      <c r="V264" s="229"/>
      <c r="W264" s="229"/>
      <c r="X264" s="229"/>
      <c r="Y264" s="229"/>
      <c r="Z264" s="231"/>
      <c r="AA264" s="231"/>
      <c r="AB264" s="231"/>
      <c r="AC264" s="231"/>
      <c r="AD264" s="233"/>
      <c r="AE264" s="229"/>
      <c r="AF264" s="229"/>
      <c r="AG264" s="229"/>
      <c r="AH264" s="229"/>
      <c r="AI264" s="229"/>
      <c r="AJ264" s="229"/>
      <c r="AK264" s="231"/>
      <c r="AL264" s="231"/>
      <c r="AM264" s="231"/>
      <c r="AN264" s="231"/>
      <c r="AO264" s="233"/>
      <c r="AP264" s="229"/>
      <c r="AQ264" s="229"/>
      <c r="AR264" s="229"/>
      <c r="AS264" s="229"/>
      <c r="AT264" s="229"/>
      <c r="AU264" s="229"/>
      <c r="AV264" s="231"/>
      <c r="AW264" s="231"/>
      <c r="AX264" s="231"/>
      <c r="AY264" s="231"/>
      <c r="AZ264" s="233"/>
      <c r="BA264" s="229"/>
      <c r="BB264" s="229"/>
      <c r="BC264" s="229"/>
      <c r="BD264" s="229"/>
      <c r="BE264" s="229"/>
      <c r="BF264" s="229"/>
      <c r="BG264" s="16"/>
      <c r="BI264" s="16"/>
      <c r="BJ264" s="16"/>
      <c r="BK264" s="17"/>
    </row>
    <row r="265" spans="1:63" x14ac:dyDescent="0.35">
      <c r="A265" s="229"/>
      <c r="B265" s="229"/>
      <c r="C265" s="229"/>
      <c r="D265" s="231"/>
      <c r="E265" s="231"/>
      <c r="F265" s="231"/>
      <c r="G265" s="231"/>
      <c r="H265" s="234"/>
      <c r="I265" s="229"/>
      <c r="J265" s="229"/>
      <c r="K265" s="229"/>
      <c r="L265" s="229"/>
      <c r="M265" s="229"/>
      <c r="N265" s="229"/>
      <c r="O265" s="231"/>
      <c r="P265" s="231"/>
      <c r="Q265" s="231"/>
      <c r="R265" s="231"/>
      <c r="S265" s="234"/>
      <c r="T265" s="229"/>
      <c r="U265" s="229"/>
      <c r="V265" s="229"/>
      <c r="W265" s="229"/>
      <c r="X265" s="229"/>
      <c r="Y265" s="229"/>
      <c r="Z265" s="231"/>
      <c r="AA265" s="231"/>
      <c r="AB265" s="231"/>
      <c r="AC265" s="231"/>
      <c r="AD265" s="234"/>
      <c r="AE265" s="229"/>
      <c r="AF265" s="229"/>
      <c r="AG265" s="229"/>
      <c r="AH265" s="229"/>
      <c r="AI265" s="229"/>
      <c r="AJ265" s="229"/>
      <c r="AK265" s="231"/>
      <c r="AL265" s="231"/>
      <c r="AM265" s="231"/>
      <c r="AN265" s="231"/>
      <c r="AO265" s="234"/>
      <c r="AP265" s="229"/>
      <c r="AQ265" s="229"/>
      <c r="AR265" s="229"/>
      <c r="AS265" s="229"/>
      <c r="AT265" s="229"/>
      <c r="AU265" s="229"/>
      <c r="AV265" s="231"/>
      <c r="AW265" s="231"/>
      <c r="AX265" s="231"/>
      <c r="AY265" s="231"/>
      <c r="AZ265" s="234"/>
      <c r="BA265" s="229"/>
      <c r="BB265" s="229"/>
      <c r="BC265" s="229"/>
      <c r="BD265" s="229"/>
      <c r="BE265" s="229"/>
      <c r="BF265" s="229"/>
      <c r="BG265" s="16"/>
      <c r="BI265" s="16"/>
      <c r="BJ265" s="16"/>
      <c r="BK265" s="17"/>
    </row>
    <row r="266" spans="1:63" x14ac:dyDescent="0.35">
      <c r="A266" s="229"/>
      <c r="B266" s="229"/>
      <c r="C266" s="229"/>
      <c r="D266" s="235"/>
      <c r="E266" s="235"/>
      <c r="F266" s="235"/>
      <c r="G266" s="235"/>
      <c r="H266" s="235"/>
      <c r="I266" s="229"/>
      <c r="J266" s="229"/>
      <c r="K266" s="229"/>
      <c r="L266" s="229"/>
      <c r="M266" s="229"/>
      <c r="N266" s="229"/>
      <c r="O266" s="235"/>
      <c r="P266" s="235"/>
      <c r="Q266" s="235"/>
      <c r="R266" s="235"/>
      <c r="S266" s="235"/>
      <c r="T266" s="229"/>
      <c r="U266" s="229"/>
      <c r="V266" s="229"/>
      <c r="W266" s="229"/>
      <c r="X266" s="229"/>
      <c r="Y266" s="229"/>
      <c r="Z266" s="235"/>
      <c r="AA266" s="235"/>
      <c r="AB266" s="235"/>
      <c r="AC266" s="235"/>
      <c r="AD266" s="235"/>
      <c r="AE266" s="229"/>
      <c r="AF266" s="229"/>
      <c r="AG266" s="229"/>
      <c r="AH266" s="229"/>
      <c r="AI266" s="229"/>
      <c r="AJ266" s="229"/>
      <c r="AK266" s="235"/>
      <c r="AL266" s="235"/>
      <c r="AM266" s="235"/>
      <c r="AN266" s="235"/>
      <c r="AO266" s="235"/>
      <c r="AP266" s="229"/>
      <c r="AQ266" s="229"/>
      <c r="AR266" s="229"/>
      <c r="AS266" s="229"/>
      <c r="AT266" s="229"/>
      <c r="AU266" s="229"/>
      <c r="AV266" s="235"/>
      <c r="AW266" s="235"/>
      <c r="AX266" s="235"/>
      <c r="AY266" s="235"/>
      <c r="AZ266" s="235"/>
      <c r="BA266" s="229"/>
      <c r="BB266" s="229"/>
      <c r="BC266" s="229"/>
      <c r="BD266" s="229"/>
      <c r="BE266" s="229"/>
      <c r="BF266" s="229"/>
      <c r="BG266" s="16"/>
      <c r="BI266" s="16"/>
      <c r="BJ266" s="16"/>
      <c r="BK266" s="17"/>
    </row>
    <row r="267" spans="1:63" x14ac:dyDescent="0.35">
      <c r="A267" s="229"/>
      <c r="B267" s="229"/>
      <c r="C267" s="229"/>
      <c r="D267" s="229"/>
      <c r="E267" s="229"/>
      <c r="F267" s="229"/>
      <c r="G267" s="229"/>
      <c r="H267" s="229"/>
      <c r="I267" s="229"/>
      <c r="J267" s="229"/>
      <c r="K267" s="229"/>
      <c r="L267" s="229"/>
      <c r="M267" s="229"/>
      <c r="N267" s="229"/>
      <c r="O267" s="229"/>
      <c r="P267" s="229"/>
      <c r="Q267" s="229"/>
      <c r="R267" s="229"/>
      <c r="S267" s="229"/>
      <c r="T267" s="229"/>
      <c r="U267" s="229"/>
      <c r="V267" s="229"/>
      <c r="W267" s="229"/>
      <c r="X267" s="229"/>
      <c r="Y267" s="229"/>
      <c r="Z267" s="229"/>
      <c r="AA267" s="229"/>
      <c r="AB267" s="229"/>
      <c r="AC267" s="229"/>
      <c r="AD267" s="229"/>
      <c r="AE267" s="229"/>
      <c r="AF267" s="229"/>
      <c r="AG267" s="229"/>
      <c r="AH267" s="229"/>
      <c r="AI267" s="229"/>
      <c r="AJ267" s="229"/>
      <c r="AK267" s="229"/>
      <c r="AL267" s="229"/>
      <c r="AM267" s="229"/>
      <c r="AN267" s="229"/>
      <c r="AO267" s="229"/>
      <c r="AP267" s="229"/>
      <c r="AQ267" s="229"/>
      <c r="AR267" s="229"/>
      <c r="AS267" s="229"/>
      <c r="AT267" s="229"/>
      <c r="AU267" s="229"/>
      <c r="AV267" s="229"/>
      <c r="AW267" s="229"/>
      <c r="AX267" s="229"/>
      <c r="AY267" s="229"/>
      <c r="AZ267" s="229"/>
      <c r="BA267" s="229"/>
      <c r="BB267" s="229"/>
      <c r="BC267" s="229"/>
      <c r="BD267" s="229"/>
      <c r="BE267" s="229"/>
      <c r="BF267" s="229"/>
      <c r="BG267" s="16"/>
      <c r="BI267" s="16"/>
      <c r="BJ267" s="16"/>
      <c r="BK267" s="17"/>
    </row>
    <row r="268" spans="1:63" x14ac:dyDescent="0.35">
      <c r="A268" s="236"/>
      <c r="B268" s="236"/>
      <c r="C268" s="236"/>
      <c r="D268" s="237"/>
      <c r="E268" s="237"/>
      <c r="F268" s="237"/>
      <c r="G268" s="237"/>
      <c r="H268" s="237"/>
      <c r="I268" s="236"/>
      <c r="J268" s="236"/>
      <c r="K268" s="236"/>
      <c r="L268" s="236"/>
      <c r="M268" s="236"/>
      <c r="N268" s="236"/>
      <c r="O268" s="237"/>
      <c r="P268" s="237"/>
      <c r="Q268" s="237"/>
      <c r="R268" s="237"/>
      <c r="S268" s="237"/>
      <c r="T268" s="236"/>
      <c r="U268" s="236"/>
      <c r="V268" s="236"/>
      <c r="W268" s="236"/>
      <c r="X268" s="236"/>
      <c r="Y268" s="236"/>
      <c r="Z268" s="237"/>
      <c r="AA268" s="237"/>
      <c r="AB268" s="237"/>
      <c r="AC268" s="237"/>
      <c r="AD268" s="237"/>
      <c r="AE268" s="236"/>
      <c r="AF268" s="236"/>
      <c r="AG268" s="236"/>
      <c r="AH268" s="236"/>
      <c r="AI268" s="236"/>
      <c r="AJ268" s="236"/>
      <c r="AK268" s="237"/>
      <c r="AL268" s="237"/>
      <c r="AM268" s="237"/>
      <c r="AN268" s="237"/>
      <c r="AO268" s="237"/>
      <c r="AP268" s="236"/>
      <c r="AQ268" s="236"/>
      <c r="AR268" s="236"/>
      <c r="AS268" s="236"/>
      <c r="AT268" s="236"/>
      <c r="AU268" s="236"/>
      <c r="AV268" s="237"/>
      <c r="AW268" s="237"/>
      <c r="AX268" s="237"/>
      <c r="AY268" s="237"/>
      <c r="AZ268" s="237"/>
      <c r="BA268" s="229"/>
      <c r="BB268" s="229"/>
      <c r="BC268" s="229"/>
      <c r="BD268" s="229"/>
      <c r="BE268" s="229"/>
      <c r="BF268" s="229"/>
      <c r="BG268" s="16"/>
      <c r="BI268" s="16"/>
      <c r="BJ268" s="16"/>
      <c r="BK268" s="17"/>
    </row>
    <row r="269" spans="1:63" x14ac:dyDescent="0.35">
      <c r="A269" s="229"/>
      <c r="B269" s="229"/>
      <c r="C269" s="229"/>
      <c r="D269" s="238"/>
      <c r="E269" s="238"/>
      <c r="F269" s="238"/>
      <c r="G269" s="229"/>
      <c r="H269" s="239"/>
      <c r="I269" s="229"/>
      <c r="J269" s="229"/>
      <c r="K269" s="229"/>
      <c r="L269" s="229"/>
      <c r="M269" s="229"/>
      <c r="N269" s="229"/>
      <c r="O269" s="238"/>
      <c r="P269" s="238"/>
      <c r="Q269" s="238"/>
      <c r="R269" s="229"/>
      <c r="S269" s="239"/>
      <c r="T269" s="229"/>
      <c r="U269" s="229"/>
      <c r="V269" s="229"/>
      <c r="W269" s="229"/>
      <c r="X269" s="229"/>
      <c r="Y269" s="229"/>
      <c r="Z269" s="238"/>
      <c r="AA269" s="238"/>
      <c r="AB269" s="238"/>
      <c r="AC269" s="229"/>
      <c r="AD269" s="239"/>
      <c r="AE269" s="229"/>
      <c r="AF269" s="229"/>
      <c r="AG269" s="229"/>
      <c r="AH269" s="229"/>
      <c r="AI269" s="229"/>
      <c r="AJ269" s="229"/>
      <c r="AK269" s="238"/>
      <c r="AL269" s="238"/>
      <c r="AM269" s="238"/>
      <c r="AN269" s="229"/>
      <c r="AO269" s="239"/>
      <c r="AP269" s="229"/>
      <c r="AQ269" s="229"/>
      <c r="AR269" s="229"/>
      <c r="AS269" s="229"/>
      <c r="AT269" s="229"/>
      <c r="AU269" s="229"/>
      <c r="AV269" s="238"/>
      <c r="AW269" s="238"/>
      <c r="AX269" s="238"/>
      <c r="AY269" s="229"/>
      <c r="AZ269" s="239"/>
      <c r="BA269" s="229"/>
      <c r="BB269" s="229"/>
      <c r="BC269" s="229"/>
      <c r="BD269" s="229"/>
      <c r="BE269" s="229"/>
      <c r="BF269" s="229"/>
      <c r="BG269" s="16"/>
      <c r="BI269" s="16"/>
      <c r="BJ269" s="16"/>
      <c r="BK269" s="17"/>
    </row>
    <row r="270" spans="1:63" x14ac:dyDescent="0.35">
      <c r="A270" s="229"/>
      <c r="B270" s="229"/>
      <c r="C270" s="229"/>
      <c r="D270" s="238"/>
      <c r="E270" s="238"/>
      <c r="F270" s="238"/>
      <c r="G270" s="229"/>
      <c r="H270" s="239"/>
      <c r="I270" s="229"/>
      <c r="J270" s="229"/>
      <c r="K270" s="229"/>
      <c r="L270" s="229"/>
      <c r="M270" s="229"/>
      <c r="N270" s="229"/>
      <c r="O270" s="238"/>
      <c r="P270" s="238"/>
      <c r="Q270" s="238"/>
      <c r="R270" s="229"/>
      <c r="S270" s="239"/>
      <c r="T270" s="229"/>
      <c r="U270" s="229"/>
      <c r="V270" s="229"/>
      <c r="W270" s="229"/>
      <c r="X270" s="229"/>
      <c r="Y270" s="229"/>
      <c r="Z270" s="238"/>
      <c r="AA270" s="238"/>
      <c r="AB270" s="238"/>
      <c r="AC270" s="229"/>
      <c r="AD270" s="239"/>
      <c r="AE270" s="229"/>
      <c r="AF270" s="229"/>
      <c r="AG270" s="229"/>
      <c r="AH270" s="229"/>
      <c r="AI270" s="229"/>
      <c r="AJ270" s="229"/>
      <c r="AK270" s="238"/>
      <c r="AL270" s="238"/>
      <c r="AM270" s="238"/>
      <c r="AN270" s="229"/>
      <c r="AO270" s="239"/>
      <c r="AP270" s="229"/>
      <c r="AQ270" s="229"/>
      <c r="AR270" s="229"/>
      <c r="AS270" s="229"/>
      <c r="AT270" s="229"/>
      <c r="AU270" s="229"/>
      <c r="AV270" s="238"/>
      <c r="AW270" s="238"/>
      <c r="AX270" s="238"/>
      <c r="AY270" s="229"/>
      <c r="AZ270" s="239"/>
      <c r="BA270" s="229"/>
      <c r="BB270" s="229"/>
      <c r="BC270" s="229"/>
      <c r="BD270" s="229"/>
      <c r="BE270" s="229"/>
      <c r="BF270" s="229"/>
      <c r="BG270" s="16"/>
      <c r="BI270" s="16"/>
      <c r="BJ270" s="16"/>
      <c r="BK270" s="17"/>
    </row>
    <row r="271" spans="1:63" x14ac:dyDescent="0.35">
      <c r="A271" s="229"/>
      <c r="B271" s="229"/>
      <c r="C271" s="229"/>
      <c r="D271" s="238"/>
      <c r="E271" s="238"/>
      <c r="F271" s="238"/>
      <c r="G271" s="229"/>
      <c r="H271" s="239"/>
      <c r="I271" s="229"/>
      <c r="J271" s="229"/>
      <c r="K271" s="229"/>
      <c r="L271" s="229"/>
      <c r="M271" s="229"/>
      <c r="N271" s="229"/>
      <c r="O271" s="238"/>
      <c r="P271" s="238"/>
      <c r="Q271" s="238"/>
      <c r="R271" s="229"/>
      <c r="S271" s="239"/>
      <c r="T271" s="229"/>
      <c r="U271" s="229"/>
      <c r="V271" s="229"/>
      <c r="W271" s="229"/>
      <c r="X271" s="229"/>
      <c r="Y271" s="229"/>
      <c r="Z271" s="238"/>
      <c r="AA271" s="238"/>
      <c r="AB271" s="238"/>
      <c r="AC271" s="229"/>
      <c r="AD271" s="239"/>
      <c r="AE271" s="229"/>
      <c r="AF271" s="229"/>
      <c r="AG271" s="229"/>
      <c r="AH271" s="229"/>
      <c r="AI271" s="229"/>
      <c r="AJ271" s="229"/>
      <c r="AK271" s="238"/>
      <c r="AL271" s="238"/>
      <c r="AM271" s="238"/>
      <c r="AN271" s="229"/>
      <c r="AO271" s="239"/>
      <c r="AP271" s="229"/>
      <c r="AQ271" s="229"/>
      <c r="AR271" s="229"/>
      <c r="AS271" s="229"/>
      <c r="AT271" s="229"/>
      <c r="AU271" s="229"/>
      <c r="AV271" s="238"/>
      <c r="AW271" s="238"/>
      <c r="AX271" s="238"/>
      <c r="AY271" s="229"/>
      <c r="AZ271" s="239"/>
      <c r="BA271" s="229"/>
      <c r="BB271" s="229"/>
      <c r="BC271" s="229"/>
      <c r="BD271" s="229"/>
      <c r="BE271" s="229"/>
      <c r="BF271" s="229"/>
      <c r="BG271" s="16"/>
      <c r="BI271" s="16"/>
      <c r="BJ271" s="16"/>
      <c r="BK271" s="17"/>
    </row>
    <row r="272" spans="1:63" x14ac:dyDescent="0.35">
      <c r="A272" s="229"/>
      <c r="B272" s="229"/>
      <c r="C272" s="229"/>
      <c r="D272" s="238"/>
      <c r="E272" s="238"/>
      <c r="F272" s="238"/>
      <c r="G272" s="229"/>
      <c r="H272" s="239"/>
      <c r="I272" s="229"/>
      <c r="J272" s="229"/>
      <c r="K272" s="229"/>
      <c r="L272" s="229"/>
      <c r="M272" s="229"/>
      <c r="N272" s="229"/>
      <c r="O272" s="238"/>
      <c r="P272" s="238"/>
      <c r="Q272" s="238"/>
      <c r="R272" s="229"/>
      <c r="S272" s="239"/>
      <c r="T272" s="229"/>
      <c r="U272" s="229"/>
      <c r="V272" s="229"/>
      <c r="W272" s="229"/>
      <c r="X272" s="229"/>
      <c r="Y272" s="229"/>
      <c r="Z272" s="238"/>
      <c r="AA272" s="238"/>
      <c r="AB272" s="238"/>
      <c r="AC272" s="229"/>
      <c r="AD272" s="239"/>
      <c r="AE272" s="229"/>
      <c r="AF272" s="229"/>
      <c r="AG272" s="229"/>
      <c r="AH272" s="229"/>
      <c r="AI272" s="229"/>
      <c r="AJ272" s="229"/>
      <c r="AK272" s="238"/>
      <c r="AL272" s="238"/>
      <c r="AM272" s="238"/>
      <c r="AN272" s="229"/>
      <c r="AO272" s="239"/>
      <c r="AP272" s="229"/>
      <c r="AQ272" s="229"/>
      <c r="AR272" s="229"/>
      <c r="AS272" s="229"/>
      <c r="AT272" s="229"/>
      <c r="AU272" s="229"/>
      <c r="AV272" s="238"/>
      <c r="AW272" s="238"/>
      <c r="AX272" s="238"/>
      <c r="AY272" s="229"/>
      <c r="AZ272" s="239"/>
      <c r="BA272" s="229"/>
      <c r="BB272" s="229"/>
      <c r="BC272" s="229"/>
      <c r="BD272" s="229"/>
      <c r="BE272" s="229"/>
      <c r="BF272" s="229"/>
      <c r="BG272" s="16"/>
      <c r="BI272" s="16"/>
      <c r="BJ272" s="16"/>
      <c r="BK272" s="17"/>
    </row>
    <row r="273" spans="1:63" x14ac:dyDescent="0.35">
      <c r="A273" s="229"/>
      <c r="B273" s="229"/>
      <c r="C273" s="229"/>
      <c r="D273" s="238"/>
      <c r="E273" s="238"/>
      <c r="F273" s="238"/>
      <c r="G273" s="229"/>
      <c r="H273" s="239"/>
      <c r="I273" s="229"/>
      <c r="J273" s="229"/>
      <c r="K273" s="229"/>
      <c r="L273" s="229"/>
      <c r="M273" s="229"/>
      <c r="N273" s="229"/>
      <c r="O273" s="238"/>
      <c r="P273" s="238"/>
      <c r="Q273" s="238"/>
      <c r="R273" s="229"/>
      <c r="S273" s="239"/>
      <c r="T273" s="229"/>
      <c r="U273" s="229"/>
      <c r="V273" s="229"/>
      <c r="W273" s="229"/>
      <c r="X273" s="229"/>
      <c r="Y273" s="229"/>
      <c r="Z273" s="238"/>
      <c r="AA273" s="238"/>
      <c r="AB273" s="238"/>
      <c r="AC273" s="229"/>
      <c r="AD273" s="239"/>
      <c r="AE273" s="229"/>
      <c r="AF273" s="229"/>
      <c r="AG273" s="229"/>
      <c r="AH273" s="229"/>
      <c r="AI273" s="229"/>
      <c r="AJ273" s="229"/>
      <c r="AK273" s="238"/>
      <c r="AL273" s="238"/>
      <c r="AM273" s="238"/>
      <c r="AN273" s="229"/>
      <c r="AO273" s="239"/>
      <c r="AP273" s="229"/>
      <c r="AQ273" s="229"/>
      <c r="AR273" s="229"/>
      <c r="AS273" s="229"/>
      <c r="AT273" s="229"/>
      <c r="AU273" s="229"/>
      <c r="AV273" s="238"/>
      <c r="AW273" s="238"/>
      <c r="AX273" s="238"/>
      <c r="AY273" s="229"/>
      <c r="AZ273" s="239"/>
      <c r="BA273" s="229"/>
      <c r="BB273" s="229"/>
      <c r="BC273" s="229"/>
      <c r="BD273" s="229"/>
      <c r="BE273" s="229"/>
      <c r="BF273" s="229"/>
      <c r="BG273" s="16"/>
      <c r="BI273" s="16"/>
      <c r="BJ273" s="16"/>
      <c r="BK273" s="17"/>
    </row>
    <row r="274" spans="1:63" x14ac:dyDescent="0.35">
      <c r="A274" s="229"/>
      <c r="B274" s="229"/>
      <c r="C274" s="229"/>
      <c r="D274" s="238"/>
      <c r="E274" s="238"/>
      <c r="F274" s="238"/>
      <c r="G274" s="229"/>
      <c r="H274" s="239"/>
      <c r="I274" s="229"/>
      <c r="J274" s="229"/>
      <c r="K274" s="229"/>
      <c r="L274" s="229"/>
      <c r="M274" s="229"/>
      <c r="N274" s="229"/>
      <c r="O274" s="238"/>
      <c r="P274" s="238"/>
      <c r="Q274" s="238"/>
      <c r="R274" s="229"/>
      <c r="S274" s="239"/>
      <c r="T274" s="229"/>
      <c r="U274" s="229"/>
      <c r="V274" s="229"/>
      <c r="W274" s="229"/>
      <c r="X274" s="229"/>
      <c r="Y274" s="229"/>
      <c r="Z274" s="238"/>
      <c r="AA274" s="238"/>
      <c r="AB274" s="238"/>
      <c r="AC274" s="229"/>
      <c r="AD274" s="239"/>
      <c r="AE274" s="229"/>
      <c r="AF274" s="229"/>
      <c r="AG274" s="229"/>
      <c r="AH274" s="229"/>
      <c r="AI274" s="229"/>
      <c r="AJ274" s="229"/>
      <c r="AK274" s="238"/>
      <c r="AL274" s="238"/>
      <c r="AM274" s="238"/>
      <c r="AN274" s="229"/>
      <c r="AO274" s="239"/>
      <c r="AP274" s="229"/>
      <c r="AQ274" s="229"/>
      <c r="AR274" s="229"/>
      <c r="AS274" s="229"/>
      <c r="AT274" s="229"/>
      <c r="AU274" s="229"/>
      <c r="AV274" s="238"/>
      <c r="AW274" s="238"/>
      <c r="AX274" s="238"/>
      <c r="AY274" s="229"/>
      <c r="AZ274" s="239"/>
      <c r="BA274" s="229"/>
      <c r="BB274" s="229"/>
      <c r="BC274" s="229"/>
      <c r="BD274" s="229"/>
      <c r="BE274" s="229"/>
      <c r="BF274" s="229"/>
      <c r="BG274" s="16"/>
      <c r="BI274" s="16"/>
      <c r="BJ274" s="16"/>
      <c r="BK274" s="17"/>
    </row>
    <row r="275" spans="1:63" x14ac:dyDescent="0.35">
      <c r="A275" s="229"/>
      <c r="B275" s="229"/>
      <c r="C275" s="229"/>
      <c r="D275" s="229"/>
      <c r="E275" s="229"/>
      <c r="F275" s="229"/>
      <c r="G275" s="229"/>
      <c r="H275" s="229"/>
      <c r="I275" s="229"/>
      <c r="J275" s="229"/>
      <c r="K275" s="229"/>
      <c r="L275" s="229"/>
      <c r="M275" s="229"/>
      <c r="N275" s="229"/>
      <c r="O275" s="229"/>
      <c r="P275" s="229"/>
      <c r="Q275" s="229"/>
      <c r="R275" s="229"/>
      <c r="S275" s="229"/>
      <c r="T275" s="229"/>
      <c r="U275" s="229"/>
      <c r="V275" s="229"/>
      <c r="W275" s="229"/>
      <c r="X275" s="229"/>
      <c r="Y275" s="229"/>
      <c r="Z275" s="229"/>
      <c r="AA275" s="229"/>
      <c r="AB275" s="229"/>
      <c r="AC275" s="229"/>
      <c r="AD275" s="229"/>
      <c r="AE275" s="229"/>
      <c r="AF275" s="229"/>
      <c r="AG275" s="229"/>
      <c r="AH275" s="229"/>
      <c r="AI275" s="229"/>
      <c r="AJ275" s="229"/>
      <c r="AK275" s="229"/>
      <c r="AL275" s="229"/>
      <c r="AM275" s="229"/>
      <c r="AN275" s="229"/>
      <c r="AO275" s="229"/>
      <c r="AP275" s="229"/>
      <c r="AQ275" s="229"/>
      <c r="AR275" s="229"/>
      <c r="AS275" s="229"/>
      <c r="AT275" s="229"/>
      <c r="AU275" s="229"/>
      <c r="AV275" s="229"/>
      <c r="AW275" s="229"/>
      <c r="AX275" s="229"/>
      <c r="AY275" s="229"/>
      <c r="AZ275" s="229"/>
      <c r="BA275" s="229"/>
      <c r="BB275" s="229"/>
      <c r="BC275" s="229"/>
      <c r="BD275" s="229"/>
      <c r="BE275" s="229"/>
      <c r="BF275" s="229"/>
      <c r="BG275" s="16"/>
      <c r="BI275" s="16"/>
      <c r="BJ275" s="16"/>
      <c r="BK275" s="17"/>
    </row>
    <row r="276" spans="1:63" x14ac:dyDescent="0.35">
      <c r="A276" s="229"/>
      <c r="B276" s="229"/>
      <c r="C276" s="229"/>
      <c r="D276" s="229"/>
      <c r="E276" s="229"/>
      <c r="F276" s="229"/>
      <c r="G276" s="229"/>
      <c r="H276" s="229"/>
      <c r="I276" s="229"/>
      <c r="J276" s="229"/>
      <c r="K276" s="229"/>
      <c r="L276" s="229"/>
      <c r="M276" s="229"/>
      <c r="N276" s="229"/>
      <c r="O276" s="229"/>
      <c r="P276" s="229"/>
      <c r="Q276" s="229"/>
      <c r="R276" s="229"/>
      <c r="S276" s="229"/>
      <c r="T276" s="229"/>
      <c r="U276" s="229"/>
      <c r="V276" s="229"/>
      <c r="W276" s="229"/>
      <c r="X276" s="229"/>
      <c r="Y276" s="229"/>
      <c r="Z276" s="229"/>
      <c r="AA276" s="229"/>
      <c r="AB276" s="229"/>
      <c r="AC276" s="229"/>
      <c r="AD276" s="229"/>
      <c r="AE276" s="229"/>
      <c r="AF276" s="229"/>
      <c r="AG276" s="229"/>
      <c r="AH276" s="229"/>
      <c r="AI276" s="229"/>
      <c r="AJ276" s="229"/>
      <c r="AK276" s="229"/>
      <c r="AL276" s="229"/>
      <c r="AM276" s="229"/>
      <c r="AN276" s="229"/>
      <c r="AO276" s="229"/>
      <c r="AP276" s="229"/>
      <c r="AQ276" s="229"/>
      <c r="AR276" s="229"/>
      <c r="AS276" s="229"/>
      <c r="AT276" s="229"/>
      <c r="AU276" s="229"/>
      <c r="AV276" s="229"/>
      <c r="AW276" s="229"/>
      <c r="AX276" s="229"/>
      <c r="AY276" s="229"/>
      <c r="AZ276" s="229"/>
      <c r="BA276" s="229"/>
      <c r="BB276" s="229"/>
      <c r="BC276" s="229"/>
      <c r="BD276" s="229"/>
      <c r="BE276" s="229"/>
      <c r="BF276" s="229"/>
      <c r="BG276" s="16"/>
      <c r="BI276" s="16"/>
      <c r="BJ276" s="16"/>
      <c r="BK276" s="17"/>
    </row>
    <row r="277" spans="1:63" x14ac:dyDescent="0.35">
      <c r="A277" s="229"/>
      <c r="B277" s="229"/>
      <c r="C277" s="229"/>
      <c r="D277" s="229"/>
      <c r="E277" s="229"/>
      <c r="F277" s="229"/>
      <c r="G277" s="229"/>
      <c r="H277" s="229"/>
      <c r="I277" s="229"/>
      <c r="J277" s="229"/>
      <c r="K277" s="229"/>
      <c r="L277" s="229"/>
      <c r="M277" s="229"/>
      <c r="N277" s="229"/>
      <c r="O277" s="229"/>
      <c r="P277" s="229"/>
      <c r="Q277" s="229"/>
      <c r="R277" s="229"/>
      <c r="S277" s="229"/>
      <c r="T277" s="229"/>
      <c r="U277" s="229"/>
      <c r="V277" s="229"/>
      <c r="W277" s="229"/>
      <c r="X277" s="229"/>
      <c r="Y277" s="229"/>
      <c r="Z277" s="229"/>
      <c r="AA277" s="229"/>
      <c r="AB277" s="229"/>
      <c r="AC277" s="229"/>
      <c r="AD277" s="229"/>
      <c r="AE277" s="229"/>
      <c r="AF277" s="229"/>
      <c r="AG277" s="229"/>
      <c r="AH277" s="229"/>
      <c r="AI277" s="229"/>
      <c r="AJ277" s="229"/>
      <c r="AK277" s="229"/>
      <c r="AL277" s="229"/>
      <c r="AM277" s="229"/>
      <c r="AN277" s="229"/>
      <c r="AO277" s="229"/>
      <c r="AP277" s="229"/>
      <c r="AQ277" s="229"/>
      <c r="AR277" s="229"/>
      <c r="AS277" s="229"/>
      <c r="AT277" s="229"/>
      <c r="AU277" s="229"/>
      <c r="AV277" s="229"/>
      <c r="AW277" s="229"/>
      <c r="AX277" s="229"/>
      <c r="AY277" s="229"/>
      <c r="AZ277" s="229"/>
      <c r="BA277" s="229"/>
      <c r="BB277" s="229"/>
      <c r="BC277" s="229"/>
      <c r="BD277" s="229"/>
      <c r="BE277" s="229"/>
      <c r="BF277" s="229"/>
      <c r="BG277" s="16"/>
      <c r="BI277" s="16"/>
      <c r="BJ277" s="16"/>
      <c r="BK277" s="17"/>
    </row>
    <row r="278" spans="1:63" x14ac:dyDescent="0.35">
      <c r="A278" s="229"/>
      <c r="B278" s="229"/>
      <c r="C278" s="229"/>
      <c r="D278" s="229"/>
      <c r="E278" s="229"/>
      <c r="F278" s="229"/>
      <c r="G278" s="229"/>
      <c r="H278" s="229"/>
      <c r="I278" s="229"/>
      <c r="J278" s="229"/>
      <c r="K278" s="229"/>
      <c r="L278" s="229"/>
      <c r="M278" s="229"/>
      <c r="N278" s="229"/>
      <c r="O278" s="229"/>
      <c r="P278" s="229"/>
      <c r="Q278" s="229"/>
      <c r="R278" s="229"/>
      <c r="S278" s="229"/>
      <c r="T278" s="229"/>
      <c r="U278" s="229"/>
      <c r="V278" s="229"/>
      <c r="W278" s="229"/>
      <c r="X278" s="229"/>
      <c r="Y278" s="229"/>
      <c r="Z278" s="229"/>
      <c r="AA278" s="229"/>
      <c r="AB278" s="229"/>
      <c r="AC278" s="229"/>
      <c r="AD278" s="229"/>
      <c r="AE278" s="229"/>
      <c r="AF278" s="229"/>
      <c r="AG278" s="229"/>
      <c r="AH278" s="229"/>
      <c r="AI278" s="229"/>
      <c r="AJ278" s="229"/>
      <c r="AK278" s="229"/>
      <c r="AL278" s="229"/>
      <c r="AM278" s="229"/>
      <c r="AN278" s="229"/>
      <c r="AO278" s="229"/>
      <c r="AP278" s="229"/>
      <c r="AQ278" s="229"/>
      <c r="AR278" s="229"/>
      <c r="AS278" s="229"/>
      <c r="AT278" s="229"/>
      <c r="AU278" s="229"/>
      <c r="AV278" s="229"/>
      <c r="AW278" s="229"/>
      <c r="AX278" s="229"/>
      <c r="AY278" s="229"/>
      <c r="AZ278" s="229"/>
      <c r="BA278" s="229"/>
      <c r="BB278" s="229"/>
      <c r="BC278" s="229"/>
      <c r="BD278" s="229"/>
      <c r="BE278" s="229"/>
      <c r="BF278" s="229"/>
      <c r="BG278" s="16"/>
      <c r="BI278" s="16"/>
      <c r="BJ278" s="16"/>
      <c r="BK278" s="17"/>
    </row>
    <row r="279" spans="1:63" x14ac:dyDescent="0.35">
      <c r="A279" s="229"/>
      <c r="B279" s="229"/>
      <c r="C279" s="229"/>
      <c r="D279" s="229"/>
      <c r="E279" s="229"/>
      <c r="F279" s="229"/>
      <c r="G279" s="229"/>
      <c r="H279" s="229"/>
      <c r="I279" s="229"/>
      <c r="J279" s="229"/>
      <c r="K279" s="229"/>
      <c r="L279" s="229"/>
      <c r="M279" s="229"/>
      <c r="N279" s="229"/>
      <c r="O279" s="229"/>
      <c r="P279" s="229"/>
      <c r="Q279" s="229"/>
      <c r="R279" s="229"/>
      <c r="S279" s="229"/>
      <c r="T279" s="229"/>
      <c r="U279" s="229"/>
      <c r="V279" s="229"/>
      <c r="W279" s="229"/>
      <c r="X279" s="229"/>
      <c r="Y279" s="229"/>
      <c r="Z279" s="229"/>
      <c r="AA279" s="229"/>
      <c r="AB279" s="229"/>
      <c r="AC279" s="229"/>
      <c r="AD279" s="229"/>
      <c r="AE279" s="229"/>
      <c r="AF279" s="229"/>
      <c r="AG279" s="229"/>
      <c r="AH279" s="229"/>
      <c r="AI279" s="229"/>
      <c r="AJ279" s="229"/>
      <c r="AK279" s="229"/>
      <c r="AL279" s="229"/>
      <c r="AM279" s="229"/>
      <c r="AN279" s="229"/>
      <c r="AO279" s="229"/>
      <c r="AP279" s="229"/>
      <c r="AQ279" s="229"/>
      <c r="AR279" s="229"/>
      <c r="AS279" s="229"/>
      <c r="AT279" s="229"/>
      <c r="AU279" s="229"/>
      <c r="AV279" s="229"/>
      <c r="AW279" s="229"/>
      <c r="AX279" s="229"/>
      <c r="AY279" s="229"/>
      <c r="AZ279" s="229"/>
      <c r="BA279" s="229"/>
      <c r="BB279" s="229"/>
      <c r="BC279" s="229"/>
      <c r="BD279" s="229"/>
      <c r="BE279" s="229"/>
      <c r="BF279" s="229"/>
      <c r="BG279" s="16"/>
      <c r="BI279" s="16"/>
      <c r="BJ279" s="16"/>
      <c r="BK279" s="17"/>
    </row>
    <row r="280" spans="1:63" x14ac:dyDescent="0.35">
      <c r="A280" s="229"/>
      <c r="B280" s="229"/>
      <c r="C280" s="229"/>
      <c r="D280" s="229"/>
      <c r="E280" s="229"/>
      <c r="F280" s="229"/>
      <c r="G280" s="229"/>
      <c r="H280" s="229"/>
      <c r="I280" s="229"/>
      <c r="J280" s="229"/>
      <c r="K280" s="229"/>
      <c r="L280" s="229"/>
      <c r="M280" s="229"/>
      <c r="N280" s="229"/>
      <c r="O280" s="229"/>
      <c r="P280" s="229"/>
      <c r="Q280" s="229"/>
      <c r="R280" s="229"/>
      <c r="S280" s="229"/>
      <c r="T280" s="229"/>
      <c r="U280" s="229"/>
      <c r="V280" s="229"/>
      <c r="W280" s="229"/>
      <c r="X280" s="229"/>
      <c r="Y280" s="229"/>
      <c r="Z280" s="229"/>
      <c r="AA280" s="229"/>
      <c r="AB280" s="229"/>
      <c r="AC280" s="229"/>
      <c r="AD280" s="229"/>
      <c r="AE280" s="229"/>
      <c r="AF280" s="229"/>
      <c r="AG280" s="229"/>
      <c r="AH280" s="229"/>
      <c r="AI280" s="229"/>
      <c r="AJ280" s="229"/>
      <c r="AK280" s="229"/>
      <c r="AL280" s="229"/>
      <c r="AM280" s="229"/>
      <c r="AN280" s="229"/>
      <c r="AO280" s="229"/>
      <c r="AP280" s="229"/>
      <c r="AQ280" s="229"/>
      <c r="AR280" s="229"/>
      <c r="AS280" s="229"/>
      <c r="AT280" s="229"/>
      <c r="AU280" s="229"/>
      <c r="AV280" s="229"/>
      <c r="AW280" s="229"/>
      <c r="AX280" s="229"/>
      <c r="AY280" s="229"/>
      <c r="AZ280" s="229"/>
      <c r="BA280" s="229"/>
      <c r="BB280" s="229"/>
      <c r="BC280" s="229"/>
      <c r="BD280" s="229"/>
      <c r="BE280" s="229"/>
      <c r="BF280" s="229"/>
    </row>
    <row r="281" spans="1:63" x14ac:dyDescent="0.35">
      <c r="A281" s="229"/>
      <c r="B281" s="229"/>
      <c r="C281" s="229"/>
      <c r="D281" s="229"/>
      <c r="E281" s="229"/>
      <c r="F281" s="229"/>
      <c r="G281" s="229"/>
      <c r="H281" s="229"/>
      <c r="I281" s="229"/>
      <c r="J281" s="229"/>
      <c r="K281" s="229"/>
      <c r="L281" s="229"/>
      <c r="M281" s="229"/>
      <c r="N281" s="229"/>
      <c r="O281" s="229"/>
      <c r="P281" s="229"/>
      <c r="Q281" s="229"/>
      <c r="R281" s="229"/>
      <c r="S281" s="229"/>
      <c r="T281" s="229"/>
      <c r="U281" s="229"/>
      <c r="V281" s="229"/>
      <c r="W281" s="229"/>
      <c r="X281" s="229"/>
      <c r="Y281" s="229"/>
      <c r="Z281" s="229"/>
      <c r="AA281" s="229"/>
      <c r="AB281" s="229"/>
      <c r="AC281" s="229"/>
      <c r="AD281" s="229"/>
      <c r="AE281" s="229"/>
      <c r="AF281" s="229"/>
      <c r="AG281" s="229"/>
      <c r="AH281" s="229"/>
      <c r="AI281" s="229"/>
      <c r="AJ281" s="229"/>
      <c r="AK281" s="229"/>
      <c r="AL281" s="229"/>
      <c r="AM281" s="229"/>
      <c r="AN281" s="229"/>
      <c r="AO281" s="229"/>
      <c r="AP281" s="229"/>
      <c r="AQ281" s="229"/>
      <c r="AR281" s="229"/>
      <c r="AS281" s="229"/>
      <c r="AT281" s="229"/>
      <c r="AU281" s="229"/>
      <c r="AV281" s="229"/>
      <c r="AW281" s="229"/>
      <c r="AX281" s="229"/>
      <c r="AY281" s="229"/>
      <c r="AZ281" s="229"/>
      <c r="BA281" s="229"/>
      <c r="BB281" s="229"/>
      <c r="BC281" s="229"/>
      <c r="BD281" s="229"/>
      <c r="BE281" s="229"/>
      <c r="BF281" s="229"/>
    </row>
    <row r="282" spans="1:63" x14ac:dyDescent="0.35">
      <c r="A282" s="229"/>
      <c r="B282" s="229"/>
      <c r="C282" s="229"/>
      <c r="D282" s="229"/>
      <c r="E282" s="229"/>
      <c r="F282" s="229"/>
      <c r="G282" s="229"/>
      <c r="H282" s="229"/>
      <c r="I282" s="229"/>
      <c r="J282" s="229"/>
      <c r="K282" s="229"/>
      <c r="L282" s="229"/>
      <c r="M282" s="229"/>
      <c r="N282" s="229"/>
      <c r="O282" s="229"/>
      <c r="P282" s="229"/>
      <c r="Q282" s="229"/>
      <c r="R282" s="229"/>
      <c r="S282" s="229"/>
      <c r="T282" s="229"/>
      <c r="U282" s="229"/>
      <c r="V282" s="229"/>
      <c r="W282" s="229"/>
      <c r="X282" s="229"/>
      <c r="Y282" s="229"/>
      <c r="Z282" s="229"/>
      <c r="AA282" s="229"/>
      <c r="AB282" s="229"/>
      <c r="AC282" s="229"/>
      <c r="AD282" s="229"/>
      <c r="AE282" s="229"/>
      <c r="AF282" s="229"/>
      <c r="AG282" s="229"/>
      <c r="AH282" s="229"/>
      <c r="AI282" s="229"/>
      <c r="AJ282" s="229"/>
      <c r="AK282" s="229"/>
      <c r="AL282" s="229"/>
      <c r="AM282" s="229"/>
      <c r="AN282" s="229"/>
      <c r="AO282" s="229"/>
      <c r="AP282" s="229"/>
      <c r="AQ282" s="229"/>
      <c r="AR282" s="229"/>
      <c r="AS282" s="229"/>
      <c r="AT282" s="229"/>
      <c r="AU282" s="229"/>
      <c r="AV282" s="229"/>
      <c r="AW282" s="229"/>
      <c r="AX282" s="229"/>
      <c r="AY282" s="229"/>
      <c r="AZ282" s="229"/>
      <c r="BA282" s="229"/>
      <c r="BB282" s="229"/>
      <c r="BC282" s="229"/>
      <c r="BD282" s="229"/>
      <c r="BE282" s="229"/>
      <c r="BF282" s="229"/>
    </row>
    <row r="283" spans="1:63" x14ac:dyDescent="0.35">
      <c r="A283" s="229"/>
      <c r="B283" s="229"/>
      <c r="C283" s="229"/>
      <c r="D283" s="229"/>
      <c r="E283" s="229"/>
      <c r="F283" s="229"/>
      <c r="G283" s="229"/>
      <c r="H283" s="229"/>
      <c r="I283" s="229"/>
      <c r="J283" s="229"/>
      <c r="K283" s="229"/>
      <c r="L283" s="229"/>
      <c r="M283" s="229"/>
      <c r="N283" s="229"/>
      <c r="O283" s="229"/>
      <c r="P283" s="229"/>
      <c r="Q283" s="229"/>
      <c r="R283" s="229"/>
      <c r="S283" s="229"/>
      <c r="T283" s="229"/>
      <c r="U283" s="229"/>
      <c r="V283" s="229"/>
      <c r="W283" s="229"/>
      <c r="X283" s="229"/>
      <c r="Y283" s="229"/>
      <c r="Z283" s="229"/>
      <c r="AA283" s="229"/>
      <c r="AB283" s="229"/>
      <c r="AC283" s="229"/>
      <c r="AD283" s="229"/>
      <c r="AE283" s="229"/>
      <c r="AF283" s="229"/>
      <c r="AG283" s="229"/>
      <c r="AH283" s="229"/>
      <c r="AI283" s="229"/>
      <c r="AJ283" s="229"/>
      <c r="AK283" s="229"/>
      <c r="AL283" s="229"/>
      <c r="AM283" s="229"/>
      <c r="AN283" s="229"/>
      <c r="AO283" s="229"/>
      <c r="AP283" s="229"/>
      <c r="AQ283" s="229"/>
      <c r="AR283" s="229"/>
      <c r="AS283" s="229"/>
      <c r="AT283" s="229"/>
      <c r="AU283" s="229"/>
      <c r="AV283" s="229"/>
      <c r="AW283" s="229"/>
      <c r="AX283" s="229"/>
      <c r="AY283" s="229"/>
      <c r="AZ283" s="229"/>
      <c r="BA283" s="229"/>
      <c r="BB283" s="229"/>
      <c r="BC283" s="229"/>
      <c r="BD283" s="229"/>
      <c r="BE283" s="229"/>
      <c r="BF283" s="229"/>
    </row>
    <row r="284" spans="1:63" x14ac:dyDescent="0.35">
      <c r="A284" s="229"/>
      <c r="B284" s="229"/>
      <c r="C284" s="229"/>
      <c r="D284" s="229"/>
      <c r="E284" s="229"/>
      <c r="F284" s="229"/>
      <c r="G284" s="229"/>
      <c r="H284" s="229"/>
      <c r="I284" s="229"/>
      <c r="J284" s="229"/>
      <c r="K284" s="229"/>
      <c r="L284" s="229"/>
      <c r="M284" s="229"/>
      <c r="N284" s="229"/>
      <c r="O284" s="229"/>
      <c r="P284" s="229"/>
      <c r="Q284" s="229"/>
      <c r="R284" s="229"/>
      <c r="S284" s="229"/>
      <c r="T284" s="229"/>
      <c r="U284" s="229"/>
      <c r="V284" s="229"/>
      <c r="W284" s="229"/>
      <c r="X284" s="229"/>
      <c r="Y284" s="229"/>
      <c r="Z284" s="229"/>
      <c r="AA284" s="229"/>
      <c r="AB284" s="229"/>
      <c r="AC284" s="229"/>
      <c r="AD284" s="229"/>
      <c r="AE284" s="229"/>
      <c r="AF284" s="229"/>
      <c r="AG284" s="229"/>
      <c r="AH284" s="229"/>
      <c r="AI284" s="229"/>
      <c r="AJ284" s="229"/>
      <c r="AK284" s="229"/>
      <c r="AL284" s="229"/>
      <c r="AM284" s="229"/>
      <c r="AN284" s="229"/>
      <c r="AO284" s="229"/>
      <c r="AP284" s="229"/>
      <c r="AQ284" s="229"/>
      <c r="AR284" s="229"/>
      <c r="AS284" s="229"/>
      <c r="AT284" s="229"/>
      <c r="AU284" s="229"/>
      <c r="AV284" s="229"/>
      <c r="AW284" s="229"/>
      <c r="AX284" s="229"/>
      <c r="AY284" s="229"/>
      <c r="AZ284" s="229"/>
      <c r="BA284" s="229"/>
      <c r="BB284" s="229"/>
      <c r="BC284" s="229"/>
      <c r="BD284" s="229"/>
      <c r="BE284" s="229"/>
      <c r="BF284" s="229"/>
    </row>
    <row r="285" spans="1:63" x14ac:dyDescent="0.35">
      <c r="A285" s="229"/>
      <c r="B285" s="229"/>
      <c r="C285" s="229"/>
      <c r="D285" s="229"/>
      <c r="E285" s="229"/>
      <c r="F285" s="229"/>
      <c r="G285" s="229"/>
      <c r="H285" s="229"/>
      <c r="I285" s="229"/>
      <c r="J285" s="229"/>
      <c r="K285" s="229"/>
      <c r="L285" s="229"/>
      <c r="M285" s="229"/>
      <c r="N285" s="229"/>
      <c r="O285" s="229"/>
      <c r="P285" s="229"/>
      <c r="Q285" s="229"/>
      <c r="R285" s="229"/>
      <c r="S285" s="229"/>
      <c r="T285" s="229"/>
      <c r="U285" s="229"/>
      <c r="V285" s="229"/>
      <c r="W285" s="229"/>
      <c r="X285" s="229"/>
      <c r="Y285" s="229"/>
      <c r="Z285" s="229"/>
      <c r="AA285" s="229"/>
      <c r="AB285" s="229"/>
      <c r="AC285" s="229"/>
      <c r="AD285" s="229"/>
      <c r="AE285" s="229"/>
      <c r="AF285" s="229"/>
      <c r="AG285" s="229"/>
      <c r="AH285" s="229"/>
      <c r="AI285" s="229"/>
      <c r="AJ285" s="229"/>
      <c r="AK285" s="229"/>
      <c r="AL285" s="229"/>
      <c r="AM285" s="229"/>
      <c r="AN285" s="229"/>
      <c r="AO285" s="229"/>
      <c r="AP285" s="229"/>
      <c r="AQ285" s="229"/>
      <c r="AR285" s="229"/>
      <c r="AS285" s="229"/>
      <c r="AT285" s="229"/>
      <c r="AU285" s="229"/>
      <c r="AV285" s="229"/>
      <c r="AW285" s="229"/>
      <c r="AX285" s="229"/>
      <c r="AY285" s="229"/>
      <c r="AZ285" s="229"/>
      <c r="BA285" s="229"/>
      <c r="BB285" s="229"/>
      <c r="BC285" s="229"/>
      <c r="BD285" s="229"/>
      <c r="BE285" s="229"/>
      <c r="BF285" s="229"/>
    </row>
    <row r="286" spans="1:63" x14ac:dyDescent="0.35">
      <c r="A286" s="229"/>
      <c r="B286" s="229"/>
      <c r="C286" s="229"/>
      <c r="D286" s="229"/>
      <c r="E286" s="229"/>
      <c r="F286" s="229"/>
      <c r="G286" s="229"/>
      <c r="H286" s="229"/>
      <c r="I286" s="229"/>
      <c r="J286" s="229"/>
      <c r="K286" s="229"/>
      <c r="L286" s="229"/>
      <c r="M286" s="229"/>
      <c r="N286" s="229"/>
      <c r="O286" s="229"/>
      <c r="P286" s="229"/>
      <c r="Q286" s="229"/>
      <c r="R286" s="229"/>
      <c r="S286" s="229"/>
      <c r="T286" s="229"/>
      <c r="U286" s="229"/>
      <c r="V286" s="229"/>
      <c r="W286" s="229"/>
      <c r="X286" s="229"/>
      <c r="Y286" s="229"/>
      <c r="Z286" s="229"/>
      <c r="AA286" s="229"/>
      <c r="AB286" s="229"/>
      <c r="AC286" s="229"/>
      <c r="AD286" s="229"/>
      <c r="AE286" s="229"/>
      <c r="AF286" s="229"/>
      <c r="AG286" s="229"/>
      <c r="AH286" s="229"/>
      <c r="AI286" s="229"/>
      <c r="AJ286" s="229"/>
      <c r="AK286" s="229"/>
      <c r="AL286" s="229"/>
      <c r="AM286" s="229"/>
      <c r="AN286" s="229"/>
      <c r="AO286" s="229"/>
      <c r="AP286" s="229"/>
      <c r="AQ286" s="229"/>
      <c r="AR286" s="229"/>
      <c r="AS286" s="229"/>
      <c r="AT286" s="229"/>
      <c r="AU286" s="229"/>
      <c r="AV286" s="229"/>
      <c r="AW286" s="229"/>
      <c r="AX286" s="229"/>
      <c r="AY286" s="229"/>
      <c r="AZ286" s="229"/>
      <c r="BA286" s="229"/>
      <c r="BB286" s="229"/>
      <c r="BC286" s="229"/>
      <c r="BD286" s="229"/>
      <c r="BE286" s="229"/>
      <c r="BF286" s="229"/>
    </row>
    <row r="287" spans="1:63" x14ac:dyDescent="0.35">
      <c r="A287" s="229"/>
      <c r="B287" s="229"/>
      <c r="C287" s="229"/>
      <c r="D287" s="229"/>
      <c r="E287" s="229"/>
      <c r="F287" s="229"/>
      <c r="G287" s="229"/>
      <c r="H287" s="229"/>
      <c r="I287" s="229"/>
      <c r="J287" s="229"/>
      <c r="K287" s="229"/>
      <c r="L287" s="229"/>
      <c r="M287" s="229"/>
      <c r="N287" s="229"/>
      <c r="O287" s="229"/>
      <c r="P287" s="229"/>
      <c r="Q287" s="229"/>
      <c r="R287" s="229"/>
      <c r="S287" s="229"/>
      <c r="T287" s="229"/>
      <c r="U287" s="229"/>
      <c r="V287" s="229"/>
      <c r="W287" s="229"/>
      <c r="X287" s="229"/>
      <c r="Y287" s="229"/>
      <c r="Z287" s="229"/>
      <c r="AA287" s="229"/>
      <c r="AB287" s="229"/>
      <c r="AC287" s="229"/>
      <c r="AD287" s="229"/>
      <c r="AE287" s="229"/>
      <c r="AF287" s="229"/>
      <c r="AG287" s="229"/>
      <c r="AH287" s="229"/>
      <c r="AI287" s="229"/>
      <c r="AJ287" s="229"/>
      <c r="AK287" s="229"/>
      <c r="AL287" s="229"/>
      <c r="AM287" s="229"/>
      <c r="AN287" s="229"/>
      <c r="AO287" s="229"/>
      <c r="AP287" s="229"/>
      <c r="AQ287" s="229"/>
      <c r="AR287" s="229"/>
      <c r="AS287" s="229"/>
      <c r="AT287" s="229"/>
      <c r="AU287" s="229"/>
      <c r="AV287" s="229"/>
      <c r="AW287" s="229"/>
      <c r="AX287" s="229"/>
      <c r="AY287" s="229"/>
      <c r="AZ287" s="229"/>
      <c r="BA287" s="229"/>
      <c r="BB287" s="229"/>
      <c r="BC287" s="229"/>
      <c r="BD287" s="229"/>
      <c r="BE287" s="229"/>
      <c r="BF287" s="229"/>
    </row>
    <row r="288" spans="1:63" x14ac:dyDescent="0.35">
      <c r="A288" s="229"/>
      <c r="B288" s="229"/>
      <c r="C288" s="229"/>
      <c r="D288" s="229"/>
      <c r="E288" s="229"/>
      <c r="F288" s="229"/>
      <c r="G288" s="229"/>
      <c r="H288" s="229"/>
      <c r="I288" s="229"/>
      <c r="J288" s="229"/>
      <c r="K288" s="229"/>
      <c r="L288" s="229"/>
      <c r="M288" s="229"/>
      <c r="N288" s="229"/>
      <c r="O288" s="229"/>
      <c r="P288" s="229"/>
      <c r="Q288" s="229"/>
      <c r="R288" s="229"/>
      <c r="S288" s="229"/>
      <c r="T288" s="229"/>
      <c r="U288" s="229"/>
      <c r="V288" s="229"/>
      <c r="W288" s="229"/>
      <c r="X288" s="229"/>
      <c r="Y288" s="229"/>
      <c r="Z288" s="229"/>
      <c r="AA288" s="229"/>
      <c r="AB288" s="229"/>
      <c r="AC288" s="229"/>
      <c r="AD288" s="229"/>
      <c r="AE288" s="229"/>
      <c r="AF288" s="229"/>
      <c r="AG288" s="229"/>
      <c r="AH288" s="229"/>
      <c r="AI288" s="229"/>
      <c r="AJ288" s="229"/>
      <c r="AK288" s="229"/>
      <c r="AL288" s="229"/>
      <c r="AM288" s="229"/>
      <c r="AN288" s="229"/>
      <c r="AO288" s="229"/>
      <c r="AP288" s="229"/>
      <c r="AQ288" s="229"/>
      <c r="AR288" s="229"/>
      <c r="AS288" s="229"/>
      <c r="AT288" s="229"/>
      <c r="AU288" s="229"/>
      <c r="AV288" s="229"/>
      <c r="AW288" s="229"/>
      <c r="AX288" s="229"/>
      <c r="AY288" s="229"/>
      <c r="AZ288" s="229"/>
      <c r="BA288" s="229"/>
      <c r="BB288" s="229"/>
      <c r="BC288" s="229"/>
      <c r="BD288" s="229"/>
      <c r="BE288" s="229"/>
      <c r="BF288" s="229"/>
    </row>
    <row r="289" spans="1:65" x14ac:dyDescent="0.35">
      <c r="A289" s="229"/>
      <c r="B289" s="229"/>
      <c r="C289" s="229"/>
      <c r="D289" s="229"/>
      <c r="E289" s="229"/>
      <c r="F289" s="229"/>
      <c r="G289" s="229"/>
      <c r="H289" s="229"/>
      <c r="I289" s="229"/>
      <c r="J289" s="229"/>
      <c r="K289" s="229"/>
      <c r="L289" s="229"/>
      <c r="M289" s="229"/>
      <c r="N289" s="229"/>
      <c r="O289" s="229"/>
      <c r="P289" s="229"/>
      <c r="Q289" s="229"/>
      <c r="R289" s="229"/>
      <c r="S289" s="229"/>
      <c r="T289" s="229"/>
      <c r="U289" s="229"/>
      <c r="V289" s="229"/>
      <c r="W289" s="229"/>
      <c r="X289" s="229"/>
      <c r="Y289" s="229"/>
      <c r="Z289" s="229"/>
      <c r="AA289" s="229"/>
      <c r="AB289" s="229"/>
      <c r="AC289" s="229"/>
      <c r="AD289" s="229"/>
      <c r="AE289" s="229"/>
      <c r="AF289" s="229"/>
      <c r="AG289" s="229"/>
      <c r="AH289" s="229"/>
      <c r="AI289" s="229"/>
      <c r="AJ289" s="229"/>
      <c r="AK289" s="229"/>
      <c r="AL289" s="229"/>
      <c r="AM289" s="229"/>
      <c r="AN289" s="229"/>
      <c r="AO289" s="229"/>
      <c r="AP289" s="229"/>
      <c r="AQ289" s="229"/>
      <c r="AR289" s="229"/>
      <c r="AS289" s="229"/>
      <c r="AT289" s="229"/>
      <c r="AU289" s="229"/>
      <c r="AV289" s="229"/>
      <c r="AW289" s="229"/>
      <c r="AX289" s="229"/>
      <c r="AY289" s="229"/>
      <c r="AZ289" s="229"/>
      <c r="BA289" s="229"/>
      <c r="BB289" s="229"/>
      <c r="BC289" s="229"/>
      <c r="BD289" s="229"/>
      <c r="BE289" s="229"/>
      <c r="BF289" s="229"/>
    </row>
    <row r="290" spans="1:65" x14ac:dyDescent="0.35">
      <c r="A290" s="229"/>
      <c r="B290" s="229"/>
      <c r="C290" s="229"/>
      <c r="D290" s="229"/>
      <c r="E290" s="229"/>
      <c r="F290" s="229"/>
      <c r="G290" s="229"/>
      <c r="H290" s="229"/>
      <c r="I290" s="229"/>
      <c r="J290" s="229"/>
      <c r="K290" s="229"/>
      <c r="L290" s="229"/>
      <c r="M290" s="229"/>
      <c r="N290" s="229"/>
      <c r="O290" s="229"/>
      <c r="P290" s="229"/>
      <c r="Q290" s="229"/>
      <c r="R290" s="229"/>
      <c r="S290" s="229"/>
      <c r="T290" s="229"/>
      <c r="U290" s="229"/>
      <c r="V290" s="229"/>
      <c r="W290" s="229"/>
      <c r="X290" s="229"/>
      <c r="Y290" s="229"/>
      <c r="Z290" s="229"/>
      <c r="AA290" s="229"/>
      <c r="AB290" s="229"/>
      <c r="AC290" s="229"/>
      <c r="AD290" s="229"/>
      <c r="AE290" s="229"/>
      <c r="AF290" s="229"/>
      <c r="AG290" s="229"/>
      <c r="AH290" s="229"/>
      <c r="AI290" s="229"/>
      <c r="AJ290" s="229"/>
      <c r="AK290" s="229"/>
      <c r="AL290" s="229"/>
      <c r="AM290" s="229"/>
      <c r="AN290" s="229"/>
      <c r="AO290" s="229"/>
      <c r="AP290" s="229"/>
      <c r="AQ290" s="229"/>
      <c r="AR290" s="229"/>
      <c r="AS290" s="229"/>
      <c r="AT290" s="229"/>
      <c r="AU290" s="229"/>
      <c r="AV290" s="229"/>
      <c r="AW290" s="229"/>
      <c r="AX290" s="229"/>
      <c r="AY290" s="229"/>
      <c r="AZ290" s="229"/>
      <c r="BA290" s="229"/>
      <c r="BB290" s="229"/>
      <c r="BC290" s="229"/>
      <c r="BD290" s="229"/>
      <c r="BE290" s="229"/>
      <c r="BF290" s="229"/>
    </row>
    <row r="291" spans="1:65" x14ac:dyDescent="0.35">
      <c r="A291" s="229"/>
      <c r="B291" s="229"/>
      <c r="C291" s="229"/>
      <c r="D291" s="229"/>
      <c r="E291" s="229"/>
      <c r="F291" s="229"/>
      <c r="G291" s="229"/>
      <c r="H291" s="229"/>
      <c r="I291" s="229"/>
      <c r="J291" s="229"/>
      <c r="K291" s="229"/>
      <c r="L291" s="229"/>
      <c r="M291" s="229"/>
      <c r="N291" s="229"/>
      <c r="O291" s="229"/>
      <c r="P291" s="229"/>
      <c r="Q291" s="229"/>
      <c r="R291" s="229"/>
      <c r="S291" s="229"/>
      <c r="T291" s="229"/>
      <c r="U291" s="229"/>
      <c r="V291" s="229"/>
      <c r="W291" s="229"/>
      <c r="X291" s="229"/>
      <c r="Y291" s="229"/>
      <c r="Z291" s="229"/>
      <c r="AA291" s="229"/>
      <c r="AB291" s="229"/>
      <c r="AC291" s="229"/>
      <c r="AD291" s="229"/>
      <c r="AE291" s="229"/>
      <c r="AF291" s="229"/>
      <c r="AG291" s="229"/>
      <c r="AH291" s="229"/>
      <c r="AI291" s="229"/>
      <c r="AJ291" s="229"/>
      <c r="AK291" s="229"/>
      <c r="AL291" s="229"/>
      <c r="AM291" s="229"/>
      <c r="AN291" s="229"/>
      <c r="AO291" s="229"/>
      <c r="AP291" s="229"/>
      <c r="AQ291" s="229"/>
      <c r="AR291" s="229"/>
      <c r="AS291" s="229"/>
      <c r="AT291" s="229"/>
      <c r="AU291" s="229"/>
      <c r="AV291" s="229"/>
      <c r="AW291" s="229"/>
      <c r="AX291" s="229"/>
      <c r="AY291" s="229"/>
      <c r="AZ291" s="229"/>
      <c r="BA291" s="229"/>
      <c r="BB291" s="229"/>
      <c r="BC291" s="229"/>
      <c r="BD291" s="229"/>
      <c r="BE291" s="229"/>
      <c r="BF291" s="229"/>
    </row>
    <row r="292" spans="1:65" x14ac:dyDescent="0.35">
      <c r="A292" s="229"/>
      <c r="B292" s="229"/>
      <c r="C292" s="229"/>
      <c r="D292" s="229"/>
      <c r="E292" s="229"/>
      <c r="F292" s="229"/>
      <c r="G292" s="229"/>
      <c r="H292" s="229"/>
      <c r="I292" s="229"/>
      <c r="J292" s="229"/>
      <c r="K292" s="229"/>
      <c r="L292" s="229"/>
      <c r="M292" s="229"/>
      <c r="N292" s="229"/>
      <c r="O292" s="229"/>
      <c r="P292" s="229"/>
      <c r="Q292" s="229"/>
      <c r="R292" s="229"/>
      <c r="S292" s="229"/>
      <c r="T292" s="229"/>
      <c r="U292" s="229"/>
      <c r="V292" s="229"/>
      <c r="W292" s="229"/>
      <c r="X292" s="229"/>
      <c r="Y292" s="229"/>
      <c r="Z292" s="229"/>
      <c r="AA292" s="229"/>
      <c r="AB292" s="229"/>
      <c r="AC292" s="229"/>
      <c r="AD292" s="229"/>
      <c r="AE292" s="229"/>
      <c r="AF292" s="229"/>
      <c r="AG292" s="229"/>
      <c r="AH292" s="229"/>
      <c r="AI292" s="229"/>
      <c r="AJ292" s="229"/>
      <c r="AK292" s="229"/>
      <c r="AL292" s="229"/>
      <c r="AM292" s="229"/>
      <c r="AN292" s="229"/>
      <c r="AO292" s="229"/>
      <c r="AP292" s="229"/>
      <c r="AQ292" s="229"/>
      <c r="AR292" s="229"/>
      <c r="AS292" s="229"/>
      <c r="AT292" s="229"/>
      <c r="AU292" s="229"/>
      <c r="AV292" s="229"/>
      <c r="AW292" s="229"/>
      <c r="AX292" s="229"/>
      <c r="AY292" s="229"/>
      <c r="AZ292" s="229"/>
      <c r="BA292" s="229"/>
      <c r="BB292" s="229"/>
      <c r="BC292" s="229"/>
      <c r="BD292" s="229"/>
      <c r="BE292" s="229"/>
      <c r="BF292" s="229"/>
    </row>
    <row r="293" spans="1:65" ht="14.4" customHeight="1" x14ac:dyDescent="0.35">
      <c r="A293" s="229"/>
      <c r="B293" s="229"/>
      <c r="C293" s="229"/>
      <c r="D293" s="229"/>
      <c r="E293" s="229"/>
      <c r="F293" s="229"/>
      <c r="G293" s="229"/>
      <c r="H293" s="229"/>
      <c r="I293" s="229"/>
      <c r="J293" s="229"/>
      <c r="K293" s="229"/>
      <c r="L293" s="229"/>
      <c r="M293" s="229"/>
      <c r="N293" s="229"/>
      <c r="O293" s="229"/>
      <c r="P293" s="229"/>
      <c r="Q293" s="229"/>
      <c r="R293" s="229"/>
      <c r="S293" s="229"/>
      <c r="T293" s="229"/>
      <c r="U293" s="229"/>
      <c r="V293" s="229"/>
      <c r="W293" s="229"/>
      <c r="X293" s="229"/>
      <c r="Y293" s="229"/>
      <c r="Z293" s="229"/>
      <c r="AA293" s="229"/>
      <c r="AB293" s="229"/>
      <c r="AC293" s="229"/>
      <c r="AD293" s="229"/>
      <c r="AE293" s="229"/>
      <c r="AF293" s="229"/>
      <c r="AG293" s="229"/>
      <c r="AH293" s="229"/>
      <c r="AI293" s="229"/>
      <c r="AJ293" s="229"/>
      <c r="AK293" s="229"/>
      <c r="AL293" s="229"/>
      <c r="AM293" s="229"/>
      <c r="AN293" s="229"/>
      <c r="AO293" s="229"/>
      <c r="AP293" s="229"/>
      <c r="AQ293" s="229"/>
      <c r="AR293" s="229"/>
      <c r="AS293" s="229"/>
      <c r="AT293" s="229"/>
      <c r="AU293" s="229"/>
      <c r="AV293" s="229"/>
      <c r="AW293" s="229"/>
      <c r="AX293" s="229"/>
      <c r="AY293" s="229"/>
      <c r="AZ293" s="229"/>
      <c r="BA293" s="229"/>
      <c r="BB293" s="229"/>
      <c r="BC293" s="229"/>
      <c r="BD293" s="229"/>
      <c r="BE293" s="229"/>
      <c r="BF293" s="229"/>
    </row>
    <row r="294" spans="1:65" ht="14.4" customHeight="1" x14ac:dyDescent="0.35">
      <c r="A294" s="229"/>
      <c r="B294" s="229"/>
      <c r="C294" s="229"/>
      <c r="D294" s="229"/>
      <c r="E294" s="229"/>
      <c r="F294" s="229"/>
      <c r="G294" s="229"/>
      <c r="H294" s="229"/>
      <c r="I294" s="229"/>
      <c r="J294" s="229"/>
      <c r="K294" s="229"/>
      <c r="L294" s="229"/>
      <c r="M294" s="229"/>
      <c r="N294" s="229"/>
      <c r="O294" s="229"/>
      <c r="P294" s="229"/>
      <c r="Q294" s="229"/>
      <c r="R294" s="229"/>
      <c r="S294" s="229"/>
      <c r="T294" s="229"/>
      <c r="U294" s="229"/>
      <c r="V294" s="229"/>
      <c r="W294" s="229"/>
      <c r="X294" s="229"/>
      <c r="Y294" s="229"/>
      <c r="Z294" s="229"/>
      <c r="AA294" s="229"/>
      <c r="AB294" s="229"/>
      <c r="AC294" s="229"/>
      <c r="AD294" s="229"/>
      <c r="AE294" s="229"/>
      <c r="AF294" s="229"/>
      <c r="AG294" s="229"/>
      <c r="AH294" s="229"/>
      <c r="AI294" s="229"/>
      <c r="AJ294" s="229"/>
      <c r="AK294" s="229"/>
      <c r="AL294" s="229"/>
      <c r="AM294" s="229"/>
      <c r="AN294" s="229"/>
      <c r="AO294" s="229"/>
      <c r="AP294" s="229"/>
      <c r="AQ294" s="229"/>
      <c r="AR294" s="229"/>
      <c r="AS294" s="229"/>
      <c r="AT294" s="229"/>
      <c r="AU294" s="229"/>
      <c r="AV294" s="229"/>
      <c r="AW294" s="229"/>
      <c r="AX294" s="229"/>
      <c r="AY294" s="229"/>
      <c r="AZ294" s="229"/>
      <c r="BA294" s="229"/>
      <c r="BB294" s="229"/>
      <c r="BC294" s="229"/>
      <c r="BD294" s="229"/>
      <c r="BE294" s="229"/>
      <c r="BF294" s="229"/>
    </row>
    <row r="295" spans="1:65" ht="14.4" customHeight="1" x14ac:dyDescent="0.35">
      <c r="A295" s="229"/>
      <c r="B295" s="229"/>
      <c r="C295" s="229"/>
      <c r="D295" s="229"/>
      <c r="E295" s="229"/>
      <c r="F295" s="229"/>
      <c r="G295" s="229"/>
      <c r="H295" s="229"/>
      <c r="I295" s="229"/>
      <c r="J295" s="229"/>
      <c r="K295" s="229"/>
      <c r="L295" s="229"/>
      <c r="M295" s="229"/>
      <c r="N295" s="229"/>
      <c r="O295" s="229"/>
      <c r="P295" s="229"/>
      <c r="Q295" s="229"/>
      <c r="R295" s="229"/>
      <c r="S295" s="229"/>
      <c r="T295" s="229"/>
      <c r="U295" s="229"/>
      <c r="V295" s="229"/>
      <c r="W295" s="229"/>
      <c r="X295" s="229"/>
      <c r="Y295" s="229"/>
      <c r="Z295" s="229"/>
      <c r="AA295" s="229"/>
      <c r="AB295" s="229"/>
      <c r="AC295" s="229"/>
      <c r="AD295" s="229"/>
      <c r="AE295" s="229"/>
      <c r="AF295" s="229"/>
      <c r="AG295" s="229"/>
      <c r="AH295" s="229"/>
      <c r="AI295" s="229"/>
      <c r="AJ295" s="229"/>
      <c r="AK295" s="229"/>
      <c r="AL295" s="229"/>
      <c r="AM295" s="229"/>
      <c r="AN295" s="229"/>
      <c r="AO295" s="229"/>
      <c r="AP295" s="229"/>
      <c r="AQ295" s="229"/>
      <c r="AR295" s="229"/>
      <c r="AS295" s="229"/>
      <c r="AT295" s="229"/>
      <c r="AU295" s="229"/>
      <c r="AV295" s="229"/>
      <c r="AW295" s="229"/>
      <c r="AX295" s="229"/>
      <c r="AY295" s="229"/>
      <c r="AZ295" s="229"/>
      <c r="BA295" s="229"/>
      <c r="BB295" s="229"/>
      <c r="BC295" s="229"/>
      <c r="BD295" s="229"/>
      <c r="BE295" s="229"/>
      <c r="BF295" s="229"/>
    </row>
    <row r="296" spans="1:65" ht="14.4" customHeight="1" x14ac:dyDescent="0.35">
      <c r="A296" s="229"/>
      <c r="B296" s="229"/>
      <c r="C296" s="229"/>
      <c r="D296" s="229"/>
      <c r="E296" s="229"/>
      <c r="F296" s="229"/>
      <c r="G296" s="229"/>
      <c r="H296" s="229"/>
      <c r="I296" s="229"/>
      <c r="J296" s="229"/>
      <c r="K296" s="229"/>
      <c r="L296" s="229"/>
      <c r="M296" s="229"/>
      <c r="N296" s="229"/>
      <c r="O296" s="229"/>
      <c r="P296" s="229"/>
      <c r="Q296" s="229"/>
      <c r="R296" s="229"/>
      <c r="S296" s="229"/>
      <c r="T296" s="229"/>
      <c r="U296" s="229"/>
      <c r="V296" s="229"/>
      <c r="W296" s="229"/>
      <c r="X296" s="229"/>
      <c r="Y296" s="229"/>
      <c r="Z296" s="229"/>
      <c r="AA296" s="229"/>
      <c r="AB296" s="229"/>
      <c r="AC296" s="229"/>
      <c r="AD296" s="229"/>
      <c r="AE296" s="229"/>
      <c r="AF296" s="229"/>
      <c r="AG296" s="229"/>
      <c r="AH296" s="229"/>
      <c r="AI296" s="229"/>
      <c r="AJ296" s="229"/>
      <c r="AK296" s="229"/>
      <c r="AL296" s="229"/>
      <c r="AM296" s="229"/>
      <c r="AN296" s="229"/>
      <c r="AO296" s="229"/>
      <c r="AP296" s="229"/>
      <c r="AQ296" s="229"/>
      <c r="AR296" s="229"/>
      <c r="AS296" s="229"/>
      <c r="AT296" s="229"/>
      <c r="AU296" s="229"/>
      <c r="AV296" s="229"/>
      <c r="AW296" s="229"/>
      <c r="AX296" s="229"/>
      <c r="AY296" s="229"/>
      <c r="AZ296" s="229"/>
      <c r="BA296" s="229"/>
      <c r="BB296" s="229"/>
      <c r="BC296" s="229"/>
      <c r="BD296" s="229"/>
      <c r="BE296" s="229"/>
      <c r="BF296" s="229"/>
    </row>
    <row r="297" spans="1:65" x14ac:dyDescent="0.35">
      <c r="A297" s="229"/>
      <c r="B297" s="229"/>
      <c r="C297" s="229"/>
      <c r="D297" s="229"/>
      <c r="E297" s="229"/>
      <c r="F297" s="229"/>
      <c r="G297" s="229"/>
      <c r="H297" s="229"/>
      <c r="I297" s="229"/>
      <c r="J297" s="229"/>
      <c r="K297" s="229"/>
      <c r="L297" s="229"/>
      <c r="M297" s="229"/>
      <c r="N297" s="229"/>
      <c r="O297" s="229"/>
      <c r="P297" s="229"/>
      <c r="Q297" s="229"/>
      <c r="R297" s="229"/>
      <c r="S297" s="229"/>
      <c r="T297" s="229"/>
      <c r="U297" s="229"/>
      <c r="V297" s="229"/>
      <c r="W297" s="229"/>
      <c r="X297" s="229"/>
      <c r="Y297" s="229"/>
      <c r="Z297" s="229"/>
      <c r="AA297" s="229"/>
      <c r="AB297" s="229"/>
      <c r="AC297" s="229"/>
      <c r="AD297" s="229"/>
      <c r="AE297" s="229"/>
      <c r="AF297" s="229"/>
      <c r="AG297" s="229"/>
      <c r="AH297" s="229"/>
      <c r="AI297" s="229"/>
      <c r="AJ297" s="229"/>
      <c r="AK297" s="229"/>
      <c r="AL297" s="229"/>
      <c r="AM297" s="229"/>
      <c r="AN297" s="229"/>
      <c r="AO297" s="229"/>
      <c r="AP297" s="229"/>
      <c r="AQ297" s="229"/>
      <c r="AR297" s="229"/>
      <c r="AS297" s="229"/>
      <c r="AT297" s="229"/>
      <c r="AU297" s="229"/>
      <c r="AV297" s="229"/>
      <c r="AW297" s="229"/>
      <c r="AX297" s="229"/>
      <c r="AY297" s="229"/>
      <c r="AZ297" s="229"/>
      <c r="BA297" s="229"/>
      <c r="BB297" s="229"/>
      <c r="BC297" s="229"/>
      <c r="BD297" s="229"/>
      <c r="BE297" s="229"/>
      <c r="BF297" s="229"/>
    </row>
    <row r="298" spans="1:65" x14ac:dyDescent="0.35">
      <c r="J298" s="319"/>
      <c r="K298" s="319"/>
      <c r="U298" s="319"/>
      <c r="V298" s="319"/>
      <c r="AF298" s="319"/>
      <c r="AG298" s="319"/>
      <c r="AQ298" s="319"/>
      <c r="AR298" s="319"/>
      <c r="BB298" s="319"/>
      <c r="BC298" s="319"/>
    </row>
    <row r="299" spans="1:65" x14ac:dyDescent="0.35">
      <c r="B299" s="157"/>
      <c r="C299" s="157"/>
      <c r="D299" s="157"/>
      <c r="E299" s="157"/>
      <c r="F299" s="154"/>
      <c r="G299" s="157"/>
      <c r="H299" s="157"/>
      <c r="I299" s="157"/>
      <c r="J299" s="319"/>
      <c r="K299" s="319"/>
      <c r="M299" s="157"/>
      <c r="N299" s="157"/>
      <c r="O299" s="157"/>
      <c r="P299" s="157"/>
      <c r="Q299" s="154"/>
      <c r="R299" s="157"/>
      <c r="S299" s="157"/>
      <c r="T299" s="157"/>
      <c r="U299" s="319"/>
      <c r="V299" s="319"/>
      <c r="X299" s="157"/>
      <c r="Y299" s="157"/>
      <c r="Z299" s="157"/>
      <c r="AA299" s="157"/>
      <c r="AB299" s="154"/>
      <c r="AC299" s="157"/>
      <c r="AD299" s="157"/>
      <c r="AE299" s="157"/>
      <c r="AF299" s="319"/>
      <c r="AG299" s="319"/>
      <c r="AI299" s="157"/>
      <c r="AJ299" s="157"/>
      <c r="AK299" s="157"/>
      <c r="AL299" s="157"/>
      <c r="AM299" s="154"/>
      <c r="AN299" s="157"/>
      <c r="AO299" s="157"/>
      <c r="AP299" s="157"/>
      <c r="AQ299" s="319"/>
      <c r="AR299" s="319"/>
      <c r="AT299" s="157"/>
      <c r="AU299" s="157"/>
      <c r="AV299" s="157"/>
      <c r="AW299" s="157"/>
      <c r="AX299" s="154"/>
      <c r="AY299" s="157"/>
      <c r="AZ299" s="157"/>
      <c r="BA299" s="157"/>
      <c r="BB299" s="319"/>
      <c r="BC299" s="319"/>
      <c r="BE299" s="150"/>
      <c r="BF299" s="150"/>
      <c r="BG299" s="150"/>
      <c r="BH299" s="150"/>
      <c r="BI299" s="150"/>
      <c r="BJ299" s="150"/>
      <c r="BK299" s="150"/>
      <c r="BL299" s="150"/>
      <c r="BM299" s="150"/>
    </row>
    <row r="300" spans="1:65" x14ac:dyDescent="0.35">
      <c r="B300" s="318"/>
      <c r="C300" s="318"/>
      <c r="D300" s="318"/>
      <c r="E300" s="318"/>
      <c r="F300" s="318"/>
      <c r="G300" s="318"/>
      <c r="H300" s="318"/>
      <c r="I300" s="318"/>
      <c r="J300" s="318"/>
      <c r="M300" s="318"/>
      <c r="N300" s="318"/>
      <c r="O300" s="318"/>
      <c r="P300" s="318"/>
      <c r="Q300" s="318"/>
      <c r="R300" s="318"/>
      <c r="S300" s="318"/>
      <c r="T300" s="318"/>
      <c r="U300" s="318"/>
      <c r="X300" s="318"/>
      <c r="Y300" s="318"/>
      <c r="Z300" s="318"/>
      <c r="AA300" s="318"/>
      <c r="AB300" s="318"/>
      <c r="AC300" s="318"/>
      <c r="AD300" s="318"/>
      <c r="AE300" s="318"/>
      <c r="AF300" s="318"/>
      <c r="AI300" s="318"/>
      <c r="AJ300" s="318"/>
      <c r="AK300" s="318"/>
      <c r="AL300" s="318"/>
      <c r="AM300" s="318"/>
      <c r="AN300" s="318"/>
      <c r="AO300" s="318"/>
      <c r="AP300" s="318"/>
      <c r="AQ300" s="318"/>
      <c r="AT300" s="318"/>
      <c r="AU300" s="318"/>
      <c r="AV300" s="318"/>
      <c r="AW300" s="318"/>
      <c r="AX300" s="318"/>
      <c r="AY300" s="318"/>
      <c r="AZ300" s="318"/>
      <c r="BA300" s="318"/>
      <c r="BB300" s="318"/>
      <c r="BE300" s="150"/>
      <c r="BF300" s="150"/>
      <c r="BG300" s="150"/>
      <c r="BH300" s="150"/>
      <c r="BI300" s="150"/>
      <c r="BJ300" s="150"/>
      <c r="BK300" s="150"/>
      <c r="BL300" s="150"/>
      <c r="BM300" s="150"/>
    </row>
    <row r="302" spans="1:65" ht="14.4" customHeight="1" x14ac:dyDescent="0.35"/>
    <row r="303" spans="1:65" ht="14.4" customHeight="1" x14ac:dyDescent="0.35"/>
    <row r="305" s="1" customFormat="1" x14ac:dyDescent="0.35"/>
    <row r="306" s="1" customFormat="1" ht="14.4" customHeight="1" x14ac:dyDescent="0.35"/>
    <row r="307" s="1" customFormat="1" ht="14.4" customHeigh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row r="324" s="1" customFormat="1" x14ac:dyDescent="0.35"/>
    <row r="325" s="1" customFormat="1" x14ac:dyDescent="0.35"/>
    <row r="326" s="1" customFormat="1" x14ac:dyDescent="0.35"/>
    <row r="327" s="1" customFormat="1" x14ac:dyDescent="0.35"/>
    <row r="328" s="1" customFormat="1" x14ac:dyDescent="0.35"/>
    <row r="329" s="1" customFormat="1" x14ac:dyDescent="0.35"/>
    <row r="330" s="1" customFormat="1" x14ac:dyDescent="0.35"/>
    <row r="331" s="1" customFormat="1" x14ac:dyDescent="0.35"/>
    <row r="332" s="1" customFormat="1" x14ac:dyDescent="0.35"/>
    <row r="333" s="1" customFormat="1" x14ac:dyDescent="0.35"/>
    <row r="334" s="1" customFormat="1" x14ac:dyDescent="0.35"/>
    <row r="335" s="1" customFormat="1" x14ac:dyDescent="0.35"/>
    <row r="336" s="1" customFormat="1" x14ac:dyDescent="0.35"/>
    <row r="337" s="1" customFormat="1" x14ac:dyDescent="0.35"/>
    <row r="338" s="1" customFormat="1" x14ac:dyDescent="0.35"/>
    <row r="339" s="1" customFormat="1" x14ac:dyDescent="0.35"/>
    <row r="340" s="1" customFormat="1" x14ac:dyDescent="0.35"/>
    <row r="341" s="1" customFormat="1" x14ac:dyDescent="0.35"/>
    <row r="342" s="1" customFormat="1" x14ac:dyDescent="0.35"/>
    <row r="343" s="1" customFormat="1" ht="14.4" customHeight="1" x14ac:dyDescent="0.35"/>
    <row r="344" s="1" customFormat="1" ht="14.4" customHeight="1" x14ac:dyDescent="0.35"/>
    <row r="345" s="1" customFormat="1" ht="14.4" customHeight="1" x14ac:dyDescent="0.35"/>
    <row r="346" s="1" customFormat="1" ht="14.4" customHeight="1" x14ac:dyDescent="0.35"/>
    <row r="347" s="1" customFormat="1" x14ac:dyDescent="0.35"/>
    <row r="348" s="1" customFormat="1" x14ac:dyDescent="0.35"/>
    <row r="349" s="1" customFormat="1" x14ac:dyDescent="0.35"/>
    <row r="350" s="1" customFormat="1" x14ac:dyDescent="0.35"/>
    <row r="351" s="1" customFormat="1" x14ac:dyDescent="0.35"/>
    <row r="352" s="1" customFormat="1" ht="14.4" customHeight="1" x14ac:dyDescent="0.35"/>
    <row r="353" s="1" customFormat="1" ht="14.4" customHeight="1" x14ac:dyDescent="0.35"/>
    <row r="354" s="1" customFormat="1" x14ac:dyDescent="0.35"/>
    <row r="355" s="1" customFormat="1" x14ac:dyDescent="0.35"/>
    <row r="356" s="1" customFormat="1" ht="14.4" customHeight="1" x14ac:dyDescent="0.35"/>
    <row r="357" s="1" customFormat="1" ht="14.4" customHeight="1" x14ac:dyDescent="0.35"/>
    <row r="358" s="1" customFormat="1" x14ac:dyDescent="0.35"/>
    <row r="359" s="1" customFormat="1" x14ac:dyDescent="0.35"/>
    <row r="360" s="1" customFormat="1" x14ac:dyDescent="0.35"/>
    <row r="361" s="1" customFormat="1" x14ac:dyDescent="0.35"/>
    <row r="362" s="1" customFormat="1" x14ac:dyDescent="0.35"/>
    <row r="363" s="1" customFormat="1" x14ac:dyDescent="0.35"/>
    <row r="364" s="1" customFormat="1" x14ac:dyDescent="0.35"/>
    <row r="365" s="1" customFormat="1" x14ac:dyDescent="0.35"/>
    <row r="366" s="1" customFormat="1" x14ac:dyDescent="0.35"/>
    <row r="367" s="1" customFormat="1" x14ac:dyDescent="0.35"/>
    <row r="368" s="1" customFormat="1" x14ac:dyDescent="0.35"/>
    <row r="369" s="1" customFormat="1" x14ac:dyDescent="0.35"/>
    <row r="370" s="1" customFormat="1" x14ac:dyDescent="0.35"/>
    <row r="371" s="1" customFormat="1" x14ac:dyDescent="0.35"/>
    <row r="372" s="1" customFormat="1" x14ac:dyDescent="0.35"/>
    <row r="373" s="1" customFormat="1" x14ac:dyDescent="0.35"/>
    <row r="374" s="1" customFormat="1" x14ac:dyDescent="0.35"/>
    <row r="375" s="1" customFormat="1" x14ac:dyDescent="0.35"/>
    <row r="376" s="1" customFormat="1" x14ac:dyDescent="0.35"/>
    <row r="377" s="1" customFormat="1" x14ac:dyDescent="0.35"/>
    <row r="378" s="1" customFormat="1" x14ac:dyDescent="0.35"/>
    <row r="379" s="1" customFormat="1" x14ac:dyDescent="0.35"/>
    <row r="380" s="1" customFormat="1" x14ac:dyDescent="0.35"/>
    <row r="381" s="1" customFormat="1" x14ac:dyDescent="0.35"/>
    <row r="382" s="1" customFormat="1" x14ac:dyDescent="0.35"/>
    <row r="383" s="1" customFormat="1" x14ac:dyDescent="0.35"/>
    <row r="384"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ht="14.4" customHeight="1" x14ac:dyDescent="0.35"/>
    <row r="394" s="1" customFormat="1" ht="14.4" customHeight="1" x14ac:dyDescent="0.35"/>
    <row r="395" s="1" customFormat="1" ht="14.4" customHeight="1" x14ac:dyDescent="0.35"/>
    <row r="396" s="1" customFormat="1" ht="14.4" customHeight="1" x14ac:dyDescent="0.35"/>
    <row r="397" s="1" customFormat="1" x14ac:dyDescent="0.35"/>
    <row r="398" s="1" customFormat="1" x14ac:dyDescent="0.35"/>
    <row r="399" s="1" customFormat="1" x14ac:dyDescent="0.35"/>
    <row r="400" s="1" customFormat="1" x14ac:dyDescent="0.35"/>
    <row r="401" s="1" customFormat="1" x14ac:dyDescent="0.35"/>
    <row r="402" s="1" customFormat="1" ht="14.4" customHeight="1" x14ac:dyDescent="0.35"/>
    <row r="403" s="1" customFormat="1" ht="14.4" customHeight="1" x14ac:dyDescent="0.35"/>
    <row r="404" s="1" customFormat="1" x14ac:dyDescent="0.35"/>
    <row r="405" s="1" customFormat="1" x14ac:dyDescent="0.35"/>
    <row r="406" s="1" customFormat="1" ht="14.4" customHeight="1" x14ac:dyDescent="0.35"/>
    <row r="407" s="1" customFormat="1" ht="14.4" customHeigh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row r="417" s="1" customFormat="1" x14ac:dyDescent="0.35"/>
    <row r="418" s="1" customFormat="1" x14ac:dyDescent="0.35"/>
    <row r="419" s="1" customFormat="1" x14ac:dyDescent="0.35"/>
    <row r="420" s="1" customFormat="1" x14ac:dyDescent="0.35"/>
    <row r="421" s="1" customFormat="1" x14ac:dyDescent="0.35"/>
    <row r="422" s="1" customFormat="1" x14ac:dyDescent="0.35"/>
    <row r="423" s="1" customFormat="1" x14ac:dyDescent="0.35"/>
    <row r="424" s="1" customFormat="1" x14ac:dyDescent="0.35"/>
    <row r="425" s="1" customFormat="1" x14ac:dyDescent="0.35"/>
    <row r="426" s="1" customFormat="1" x14ac:dyDescent="0.35"/>
    <row r="427" s="1" customFormat="1" x14ac:dyDescent="0.35"/>
    <row r="428" s="1" customFormat="1" x14ac:dyDescent="0.35"/>
    <row r="429" s="1" customFormat="1" x14ac:dyDescent="0.35"/>
    <row r="430" s="1" customFormat="1" x14ac:dyDescent="0.35"/>
    <row r="431" s="1" customFormat="1" x14ac:dyDescent="0.35"/>
    <row r="432" s="1" customFormat="1" x14ac:dyDescent="0.35"/>
    <row r="433" s="1" customFormat="1" x14ac:dyDescent="0.35"/>
    <row r="434" s="1" customFormat="1" x14ac:dyDescent="0.35"/>
    <row r="435" s="1" customFormat="1" x14ac:dyDescent="0.35"/>
    <row r="436" s="1" customFormat="1" x14ac:dyDescent="0.35"/>
    <row r="437" s="1" customFormat="1" x14ac:dyDescent="0.35"/>
    <row r="438" s="1" customFormat="1" x14ac:dyDescent="0.35"/>
    <row r="439" s="1" customFormat="1" x14ac:dyDescent="0.35"/>
    <row r="440" s="1" customFormat="1" x14ac:dyDescent="0.35"/>
    <row r="441" s="1" customFormat="1" x14ac:dyDescent="0.35"/>
    <row r="442" s="1" customFormat="1" x14ac:dyDescent="0.35"/>
    <row r="443" s="1" customFormat="1" ht="14.4" customHeight="1" x14ac:dyDescent="0.35"/>
    <row r="444" s="1" customFormat="1" ht="14.4" customHeight="1" x14ac:dyDescent="0.35"/>
    <row r="445" s="1" customFormat="1" ht="14.4" customHeight="1" x14ac:dyDescent="0.35"/>
    <row r="446" s="1" customFormat="1" ht="14.4" customHeight="1" x14ac:dyDescent="0.35"/>
    <row r="447" s="1" customFormat="1" x14ac:dyDescent="0.35"/>
    <row r="448" s="1" customFormat="1" x14ac:dyDescent="0.35"/>
    <row r="449" s="1" customFormat="1" x14ac:dyDescent="0.35"/>
    <row r="450" s="1" customFormat="1" x14ac:dyDescent="0.35"/>
    <row r="451" s="1" customFormat="1" x14ac:dyDescent="0.35"/>
    <row r="452" s="1" customFormat="1" ht="14.4" customHeight="1" x14ac:dyDescent="0.35"/>
    <row r="453" s="1" customFormat="1" ht="14.4" customHeight="1" x14ac:dyDescent="0.35"/>
    <row r="454" s="1" customFormat="1" x14ac:dyDescent="0.35"/>
    <row r="455" s="1" customFormat="1" x14ac:dyDescent="0.35"/>
    <row r="456" s="1" customFormat="1" ht="14.4" customHeight="1" x14ac:dyDescent="0.35"/>
    <row r="457" s="1" customFormat="1" ht="14.4" customHeight="1" x14ac:dyDescent="0.35"/>
    <row r="458" s="1" customFormat="1" x14ac:dyDescent="0.35"/>
    <row r="459" s="1" customFormat="1" x14ac:dyDescent="0.35"/>
    <row r="460" s="1" customFormat="1" x14ac:dyDescent="0.35"/>
    <row r="461" s="1" customFormat="1" x14ac:dyDescent="0.35"/>
    <row r="462" s="1" customFormat="1" x14ac:dyDescent="0.35"/>
    <row r="463" s="1" customFormat="1" x14ac:dyDescent="0.35"/>
    <row r="464" s="1" customFormat="1" x14ac:dyDescent="0.35"/>
    <row r="465" s="1" customFormat="1" x14ac:dyDescent="0.35"/>
    <row r="466" s="1" customFormat="1" x14ac:dyDescent="0.35"/>
    <row r="467" s="1" customFormat="1" x14ac:dyDescent="0.35"/>
    <row r="468" s="1" customFormat="1" x14ac:dyDescent="0.35"/>
    <row r="469" s="1" customFormat="1" x14ac:dyDescent="0.35"/>
    <row r="470" s="1" customFormat="1" x14ac:dyDescent="0.35"/>
    <row r="471" s="1" customFormat="1" x14ac:dyDescent="0.35"/>
    <row r="472" s="1" customFormat="1" x14ac:dyDescent="0.35"/>
    <row r="473" s="1" customFormat="1" x14ac:dyDescent="0.35"/>
    <row r="474" s="1" customFormat="1" x14ac:dyDescent="0.35"/>
    <row r="475" s="1" customFormat="1" x14ac:dyDescent="0.35"/>
    <row r="476" s="1" customFormat="1" x14ac:dyDescent="0.35"/>
    <row r="477" s="1" customFormat="1" x14ac:dyDescent="0.35"/>
    <row r="478" s="1" customFormat="1" x14ac:dyDescent="0.35"/>
    <row r="479" s="1" customFormat="1" x14ac:dyDescent="0.35"/>
    <row r="480" s="1" customFormat="1" x14ac:dyDescent="0.35"/>
    <row r="481" s="1" customFormat="1" x14ac:dyDescent="0.35"/>
    <row r="482" s="1" customFormat="1" x14ac:dyDescent="0.35"/>
    <row r="483" s="1" customFormat="1" x14ac:dyDescent="0.35"/>
    <row r="484" s="1" customFormat="1" x14ac:dyDescent="0.35"/>
    <row r="485" s="1" customFormat="1" x14ac:dyDescent="0.35"/>
    <row r="486" s="1" customFormat="1" x14ac:dyDescent="0.35"/>
    <row r="487" s="1" customFormat="1" x14ac:dyDescent="0.35"/>
    <row r="488" s="1" customFormat="1" x14ac:dyDescent="0.35"/>
    <row r="489" s="1" customFormat="1" x14ac:dyDescent="0.35"/>
    <row r="490" s="1" customFormat="1" x14ac:dyDescent="0.35"/>
    <row r="491" s="1" customFormat="1" x14ac:dyDescent="0.35"/>
    <row r="492" s="1" customFormat="1" x14ac:dyDescent="0.35"/>
    <row r="493" s="1" customFormat="1" x14ac:dyDescent="0.35"/>
    <row r="494" s="1" customFormat="1" x14ac:dyDescent="0.35"/>
    <row r="495" s="1" customFormat="1" x14ac:dyDescent="0.35"/>
    <row r="496" s="1" customFormat="1" x14ac:dyDescent="0.35"/>
    <row r="497" s="1" customFormat="1" x14ac:dyDescent="0.35"/>
    <row r="498" s="1" customFormat="1" x14ac:dyDescent="0.35"/>
    <row r="499" s="1" customFormat="1" x14ac:dyDescent="0.35"/>
    <row r="500" s="1" customFormat="1" x14ac:dyDescent="0.35"/>
    <row r="501" s="1" customFormat="1" x14ac:dyDescent="0.35"/>
    <row r="502" s="1" customFormat="1" ht="14.4" customHeight="1" x14ac:dyDescent="0.35"/>
    <row r="503" s="1" customFormat="1" ht="14.4" customHeight="1" x14ac:dyDescent="0.35"/>
    <row r="504" s="1" customFormat="1" x14ac:dyDescent="0.35"/>
    <row r="505" s="1" customFormat="1" x14ac:dyDescent="0.35"/>
    <row r="506" s="1" customFormat="1" ht="14.4" customHeight="1" x14ac:dyDescent="0.35"/>
    <row r="507" s="1" customFormat="1" ht="14.4" customHeight="1" x14ac:dyDescent="0.35"/>
    <row r="508" s="1" customFormat="1" x14ac:dyDescent="0.35"/>
    <row r="509" s="1" customFormat="1" x14ac:dyDescent="0.35"/>
    <row r="510" s="1" customFormat="1" x14ac:dyDescent="0.35"/>
    <row r="511" s="1" customFormat="1" x14ac:dyDescent="0.35"/>
    <row r="512" s="1" customFormat="1" x14ac:dyDescent="0.35"/>
    <row r="513" s="1" customFormat="1" x14ac:dyDescent="0.35"/>
    <row r="514" s="1" customFormat="1" x14ac:dyDescent="0.35"/>
    <row r="515" s="1" customFormat="1" x14ac:dyDescent="0.35"/>
    <row r="516" s="1" customFormat="1" x14ac:dyDescent="0.35"/>
    <row r="517" s="1" customFormat="1" x14ac:dyDescent="0.35"/>
    <row r="518" s="1" customFormat="1" x14ac:dyDescent="0.35"/>
    <row r="519" s="1" customFormat="1" x14ac:dyDescent="0.35"/>
    <row r="520" s="1" customFormat="1" x14ac:dyDescent="0.35"/>
    <row r="521" s="1" customFormat="1" x14ac:dyDescent="0.35"/>
    <row r="522" s="1" customFormat="1" x14ac:dyDescent="0.35"/>
    <row r="523" s="1" customFormat="1" x14ac:dyDescent="0.35"/>
    <row r="524" s="1" customFormat="1" x14ac:dyDescent="0.35"/>
    <row r="525" s="1" customFormat="1" x14ac:dyDescent="0.35"/>
    <row r="526" s="1" customFormat="1" x14ac:dyDescent="0.35"/>
    <row r="527" s="1" customFormat="1" x14ac:dyDescent="0.35"/>
    <row r="528" s="1" customFormat="1" x14ac:dyDescent="0.35"/>
    <row r="529" s="1" customFormat="1" x14ac:dyDescent="0.35"/>
    <row r="530" s="1" customFormat="1" x14ac:dyDescent="0.35"/>
    <row r="531" s="1" customFormat="1" x14ac:dyDescent="0.35"/>
    <row r="532" s="1" customFormat="1" x14ac:dyDescent="0.35"/>
    <row r="533" s="1" customFormat="1" x14ac:dyDescent="0.35"/>
    <row r="534" s="1" customFormat="1" x14ac:dyDescent="0.35"/>
    <row r="535" s="1" customFormat="1" x14ac:dyDescent="0.35"/>
    <row r="536" s="1" customFormat="1" x14ac:dyDescent="0.35"/>
    <row r="537" s="1" customFormat="1" x14ac:dyDescent="0.35"/>
    <row r="538" s="1" customFormat="1" x14ac:dyDescent="0.35"/>
    <row r="539" s="1" customFormat="1" x14ac:dyDescent="0.35"/>
    <row r="540" s="1" customFormat="1" x14ac:dyDescent="0.35"/>
    <row r="541" s="1" customFormat="1" x14ac:dyDescent="0.35"/>
    <row r="542" s="1" customFormat="1" x14ac:dyDescent="0.35"/>
    <row r="543" s="1" customFormat="1" x14ac:dyDescent="0.35"/>
    <row r="544" s="1" customFormat="1" x14ac:dyDescent="0.35"/>
    <row r="545" s="1" customFormat="1" x14ac:dyDescent="0.35"/>
    <row r="546" s="1" customFormat="1" x14ac:dyDescent="0.35"/>
    <row r="547" s="1" customFormat="1" x14ac:dyDescent="0.35"/>
    <row r="548" s="1" customFormat="1" x14ac:dyDescent="0.35"/>
    <row r="549" s="1" customFormat="1" x14ac:dyDescent="0.35"/>
    <row r="550" s="1" customFormat="1" x14ac:dyDescent="0.35"/>
    <row r="551" s="1" customFormat="1" x14ac:dyDescent="0.35"/>
    <row r="552" s="1" customFormat="1" ht="14.4" customHeight="1" x14ac:dyDescent="0.35"/>
    <row r="553" s="1" customFormat="1" ht="14.4" customHeight="1" x14ac:dyDescent="0.35"/>
    <row r="554" s="1" customFormat="1" x14ac:dyDescent="0.35"/>
    <row r="555" s="1" customFormat="1" x14ac:dyDescent="0.35"/>
    <row r="556" s="1" customFormat="1" ht="14.4" customHeight="1" x14ac:dyDescent="0.35"/>
    <row r="557" s="1" customFormat="1" ht="14.4" customHeight="1" x14ac:dyDescent="0.35"/>
    <row r="558" s="1" customFormat="1" x14ac:dyDescent="0.35"/>
    <row r="559" s="1" customFormat="1" x14ac:dyDescent="0.35"/>
    <row r="560" s="1" customFormat="1" x14ac:dyDescent="0.35"/>
    <row r="561" s="1" customFormat="1" x14ac:dyDescent="0.35"/>
    <row r="562" s="1" customFormat="1" x14ac:dyDescent="0.35"/>
    <row r="563" s="1" customFormat="1" x14ac:dyDescent="0.35"/>
    <row r="564" s="1" customFormat="1" x14ac:dyDescent="0.35"/>
    <row r="565" s="1" customFormat="1" x14ac:dyDescent="0.35"/>
    <row r="566" s="1" customFormat="1" x14ac:dyDescent="0.35"/>
    <row r="567" s="1" customFormat="1" x14ac:dyDescent="0.35"/>
    <row r="568" s="1" customFormat="1" x14ac:dyDescent="0.35"/>
    <row r="569" s="1" customFormat="1" x14ac:dyDescent="0.35"/>
    <row r="570" s="1" customFormat="1" x14ac:dyDescent="0.35"/>
    <row r="571" s="1" customFormat="1" x14ac:dyDescent="0.35"/>
    <row r="572" s="1" customFormat="1" x14ac:dyDescent="0.35"/>
    <row r="573" s="1" customFormat="1" x14ac:dyDescent="0.35"/>
    <row r="574" s="1" customFormat="1" x14ac:dyDescent="0.35"/>
    <row r="575" s="1" customFormat="1" x14ac:dyDescent="0.35"/>
    <row r="576" s="1" customFormat="1" x14ac:dyDescent="0.35"/>
    <row r="577" s="1" customFormat="1" x14ac:dyDescent="0.35"/>
    <row r="578" s="1" customFormat="1" x14ac:dyDescent="0.35"/>
    <row r="579" s="1" customFormat="1" x14ac:dyDescent="0.35"/>
    <row r="580" s="1" customFormat="1" x14ac:dyDescent="0.35"/>
    <row r="581" s="1" customFormat="1" x14ac:dyDescent="0.35"/>
    <row r="582" s="1" customFormat="1" x14ac:dyDescent="0.35"/>
    <row r="583" s="1" customFormat="1" x14ac:dyDescent="0.35"/>
    <row r="584" s="1" customFormat="1" x14ac:dyDescent="0.35"/>
    <row r="585" s="1" customFormat="1" x14ac:dyDescent="0.35"/>
    <row r="586" s="1" customFormat="1" x14ac:dyDescent="0.35"/>
    <row r="587" s="1" customFormat="1" x14ac:dyDescent="0.35"/>
    <row r="588" s="1" customFormat="1" x14ac:dyDescent="0.35"/>
    <row r="589" s="1" customFormat="1" x14ac:dyDescent="0.35"/>
    <row r="590" s="1" customFormat="1" x14ac:dyDescent="0.35"/>
    <row r="591" s="1" customFormat="1" x14ac:dyDescent="0.35"/>
    <row r="592" s="1" customFormat="1" x14ac:dyDescent="0.35"/>
    <row r="593" s="1" customFormat="1" x14ac:dyDescent="0.35"/>
    <row r="594" s="1" customFormat="1" x14ac:dyDescent="0.35"/>
    <row r="595" s="1" customFormat="1" x14ac:dyDescent="0.35"/>
    <row r="596" s="1" customFormat="1" x14ac:dyDescent="0.35"/>
    <row r="597" s="1" customFormat="1" x14ac:dyDescent="0.35"/>
    <row r="598" s="1" customFormat="1" x14ac:dyDescent="0.35"/>
    <row r="599" s="1" customFormat="1" x14ac:dyDescent="0.35"/>
    <row r="600" s="1" customFormat="1" x14ac:dyDescent="0.35"/>
    <row r="601" s="1" customFormat="1" x14ac:dyDescent="0.35"/>
    <row r="602" s="1" customFormat="1" ht="14.4" customHeight="1" x14ac:dyDescent="0.35"/>
    <row r="603" s="1" customFormat="1" ht="14.4" customHeight="1" x14ac:dyDescent="0.35"/>
    <row r="604" s="1" customFormat="1" x14ac:dyDescent="0.35"/>
    <row r="605" s="1" customFormat="1" x14ac:dyDescent="0.35"/>
    <row r="606" s="1" customFormat="1" ht="14.4" customHeight="1" x14ac:dyDescent="0.35"/>
    <row r="607" s="1" customFormat="1" ht="14.4" customHeight="1" x14ac:dyDescent="0.35"/>
    <row r="608" s="1" customFormat="1" x14ac:dyDescent="0.35"/>
    <row r="609" s="1" customFormat="1" x14ac:dyDescent="0.35"/>
    <row r="610" s="1" customFormat="1" x14ac:dyDescent="0.35"/>
    <row r="611" s="1" customFormat="1" x14ac:dyDescent="0.35"/>
    <row r="612" s="1" customFormat="1" x14ac:dyDescent="0.35"/>
    <row r="613" s="1" customFormat="1" x14ac:dyDescent="0.35"/>
    <row r="614" s="1" customFormat="1" x14ac:dyDescent="0.35"/>
    <row r="615" s="1" customFormat="1" x14ac:dyDescent="0.35"/>
    <row r="616" s="1" customFormat="1" x14ac:dyDescent="0.35"/>
    <row r="617" s="1" customFormat="1" x14ac:dyDescent="0.35"/>
    <row r="618" s="1" customFormat="1" x14ac:dyDescent="0.35"/>
    <row r="619" s="1" customFormat="1" x14ac:dyDescent="0.35"/>
    <row r="620" s="1" customFormat="1" x14ac:dyDescent="0.35"/>
    <row r="621" s="1" customFormat="1" x14ac:dyDescent="0.35"/>
    <row r="622" s="1" customFormat="1" x14ac:dyDescent="0.35"/>
    <row r="623" s="1" customFormat="1" x14ac:dyDescent="0.35"/>
    <row r="624" s="1" customFormat="1" x14ac:dyDescent="0.35"/>
    <row r="625" s="1" customFormat="1" x14ac:dyDescent="0.35"/>
    <row r="626" s="1" customFormat="1" x14ac:dyDescent="0.35"/>
    <row r="627" s="1" customFormat="1" x14ac:dyDescent="0.35"/>
    <row r="628" s="1" customFormat="1" x14ac:dyDescent="0.35"/>
    <row r="629" s="1" customFormat="1" x14ac:dyDescent="0.35"/>
    <row r="630" s="1" customFormat="1" x14ac:dyDescent="0.35"/>
    <row r="631" s="1" customFormat="1" x14ac:dyDescent="0.35"/>
    <row r="632" s="1" customFormat="1" x14ac:dyDescent="0.35"/>
    <row r="633" s="1" customFormat="1" x14ac:dyDescent="0.35"/>
    <row r="634" s="1" customFormat="1" x14ac:dyDescent="0.35"/>
    <row r="635" s="1" customFormat="1" x14ac:dyDescent="0.35"/>
    <row r="636" s="1" customFormat="1" x14ac:dyDescent="0.35"/>
    <row r="637" s="1" customFormat="1" x14ac:dyDescent="0.35"/>
    <row r="638" s="1" customFormat="1" x14ac:dyDescent="0.35"/>
    <row r="639" s="1" customFormat="1" x14ac:dyDescent="0.35"/>
    <row r="640" s="1" customFormat="1" x14ac:dyDescent="0.35"/>
    <row r="641" s="1" customFormat="1" x14ac:dyDescent="0.35"/>
    <row r="642" s="1" customFormat="1" x14ac:dyDescent="0.35"/>
    <row r="643" s="1" customFormat="1" x14ac:dyDescent="0.35"/>
    <row r="644" s="1" customFormat="1" x14ac:dyDescent="0.35"/>
    <row r="645" s="1" customFormat="1" x14ac:dyDescent="0.35"/>
    <row r="646" s="1" customFormat="1" x14ac:dyDescent="0.35"/>
    <row r="647" s="1" customFormat="1" x14ac:dyDescent="0.35"/>
    <row r="648" s="1" customFormat="1" x14ac:dyDescent="0.35"/>
    <row r="649" s="1" customFormat="1" x14ac:dyDescent="0.35"/>
    <row r="650" s="1" customFormat="1" x14ac:dyDescent="0.35"/>
    <row r="651" s="1" customFormat="1" x14ac:dyDescent="0.35"/>
    <row r="652" s="1" customFormat="1" ht="14.4" customHeight="1" x14ac:dyDescent="0.35"/>
    <row r="653" s="1" customFormat="1" ht="14.4" customHeight="1" x14ac:dyDescent="0.35"/>
    <row r="654" s="1" customFormat="1" x14ac:dyDescent="0.35"/>
    <row r="655" s="1" customFormat="1" x14ac:dyDescent="0.35"/>
    <row r="656" s="1" customFormat="1" ht="14.4" customHeight="1" x14ac:dyDescent="0.35"/>
    <row r="657" s="1" customFormat="1" ht="14.4" customHeight="1" x14ac:dyDescent="0.35"/>
    <row r="658" s="1" customFormat="1" x14ac:dyDescent="0.35"/>
    <row r="659" s="1" customFormat="1" x14ac:dyDescent="0.35"/>
    <row r="660" s="1" customFormat="1" x14ac:dyDescent="0.35"/>
    <row r="661" s="1" customFormat="1" x14ac:dyDescent="0.35"/>
    <row r="662" s="1" customFormat="1" x14ac:dyDescent="0.35"/>
    <row r="663" s="1" customFormat="1" x14ac:dyDescent="0.35"/>
    <row r="664" s="1" customFormat="1" x14ac:dyDescent="0.35"/>
    <row r="665" s="1" customFormat="1" x14ac:dyDescent="0.35"/>
    <row r="666" s="1" customFormat="1" x14ac:dyDescent="0.35"/>
    <row r="667" s="1" customFormat="1" x14ac:dyDescent="0.35"/>
    <row r="668" s="1" customFormat="1" x14ac:dyDescent="0.35"/>
    <row r="669" s="1" customFormat="1" x14ac:dyDescent="0.35"/>
    <row r="670" s="1" customFormat="1" x14ac:dyDescent="0.35"/>
    <row r="671" s="1" customFormat="1" x14ac:dyDescent="0.35"/>
    <row r="672" s="1" customFormat="1" x14ac:dyDescent="0.35"/>
    <row r="673" s="1" customFormat="1" x14ac:dyDescent="0.35"/>
    <row r="674" s="1" customFormat="1" x14ac:dyDescent="0.35"/>
    <row r="675" s="1" customFormat="1" x14ac:dyDescent="0.35"/>
    <row r="676" s="1" customFormat="1" x14ac:dyDescent="0.35"/>
    <row r="677" s="1" customFormat="1" x14ac:dyDescent="0.35"/>
    <row r="678" s="1" customFormat="1" x14ac:dyDescent="0.35"/>
    <row r="679" s="1" customFormat="1" x14ac:dyDescent="0.35"/>
    <row r="680" s="1" customFormat="1" x14ac:dyDescent="0.35"/>
    <row r="681" s="1" customFormat="1" x14ac:dyDescent="0.35"/>
    <row r="682" s="1" customFormat="1" x14ac:dyDescent="0.35"/>
    <row r="683" s="1" customFormat="1" x14ac:dyDescent="0.35"/>
    <row r="684" s="1" customFormat="1" x14ac:dyDescent="0.35"/>
    <row r="685" s="1" customFormat="1" x14ac:dyDescent="0.35"/>
    <row r="686" s="1" customFormat="1" x14ac:dyDescent="0.35"/>
    <row r="687" s="1" customFormat="1" x14ac:dyDescent="0.35"/>
    <row r="688" s="1" customFormat="1" x14ac:dyDescent="0.35"/>
    <row r="689" s="1" customFormat="1" x14ac:dyDescent="0.35"/>
    <row r="690" s="1" customFormat="1" x14ac:dyDescent="0.35"/>
    <row r="691" s="1" customFormat="1" x14ac:dyDescent="0.35"/>
    <row r="692" s="1" customFormat="1" x14ac:dyDescent="0.35"/>
    <row r="693" s="1" customFormat="1" x14ac:dyDescent="0.35"/>
    <row r="694" s="1" customFormat="1" x14ac:dyDescent="0.35"/>
    <row r="695" s="1" customFormat="1" x14ac:dyDescent="0.35"/>
    <row r="696" s="1" customFormat="1" x14ac:dyDescent="0.35"/>
    <row r="697" s="1" customFormat="1" x14ac:dyDescent="0.35"/>
    <row r="698" s="1" customFormat="1" x14ac:dyDescent="0.35"/>
    <row r="699" s="1" customFormat="1" x14ac:dyDescent="0.35"/>
    <row r="700" s="1" customFormat="1" x14ac:dyDescent="0.35"/>
    <row r="701" s="1" customFormat="1" x14ac:dyDescent="0.35"/>
    <row r="702" s="1" customFormat="1" ht="14.4" customHeight="1" x14ac:dyDescent="0.35"/>
    <row r="703" s="1" customFormat="1" ht="14.4" customHeight="1" x14ac:dyDescent="0.35"/>
    <row r="704" s="1" customFormat="1" x14ac:dyDescent="0.35"/>
    <row r="705" s="1" customFormat="1" x14ac:dyDescent="0.35"/>
    <row r="706" s="1" customFormat="1" ht="14.4" customHeight="1" x14ac:dyDescent="0.35"/>
    <row r="707" s="1" customFormat="1" ht="14.4" customHeight="1" x14ac:dyDescent="0.35"/>
    <row r="708" s="1" customFormat="1" x14ac:dyDescent="0.35"/>
    <row r="709" s="1" customFormat="1" x14ac:dyDescent="0.35"/>
    <row r="710" s="1" customFormat="1" x14ac:dyDescent="0.35"/>
    <row r="711" s="1" customFormat="1" x14ac:dyDescent="0.35"/>
    <row r="712" s="1" customFormat="1" x14ac:dyDescent="0.35"/>
    <row r="713" s="1" customFormat="1" x14ac:dyDescent="0.35"/>
    <row r="714" s="1" customFormat="1" x14ac:dyDescent="0.35"/>
    <row r="715" s="1" customFormat="1" x14ac:dyDescent="0.35"/>
    <row r="716" s="1" customFormat="1" x14ac:dyDescent="0.35"/>
    <row r="717" s="1" customFormat="1" x14ac:dyDescent="0.35"/>
    <row r="718" s="1" customFormat="1" x14ac:dyDescent="0.35"/>
    <row r="719" s="1" customFormat="1" x14ac:dyDescent="0.35"/>
    <row r="720" s="1" customFormat="1" x14ac:dyDescent="0.35"/>
    <row r="721" s="1" customFormat="1" x14ac:dyDescent="0.35"/>
    <row r="722" s="1" customFormat="1" x14ac:dyDescent="0.35"/>
    <row r="723" s="1" customFormat="1" x14ac:dyDescent="0.35"/>
    <row r="724" s="1" customFormat="1" x14ac:dyDescent="0.35"/>
    <row r="725" s="1" customFormat="1" x14ac:dyDescent="0.35"/>
    <row r="726" s="1" customFormat="1" x14ac:dyDescent="0.35"/>
    <row r="727" s="1" customFormat="1" x14ac:dyDescent="0.35"/>
    <row r="728" s="1" customFormat="1" x14ac:dyDescent="0.35"/>
    <row r="729" s="1" customFormat="1" x14ac:dyDescent="0.35"/>
    <row r="730" s="1" customFormat="1" x14ac:dyDescent="0.35"/>
    <row r="731" s="1" customFormat="1" x14ac:dyDescent="0.35"/>
    <row r="732" s="1" customFormat="1" x14ac:dyDescent="0.35"/>
    <row r="733" s="1" customFormat="1" x14ac:dyDescent="0.35"/>
    <row r="734" s="1" customFormat="1" x14ac:dyDescent="0.35"/>
    <row r="735" s="1" customFormat="1" x14ac:dyDescent="0.35"/>
    <row r="736" s="1" customFormat="1" x14ac:dyDescent="0.35"/>
    <row r="737" s="1" customFormat="1" x14ac:dyDescent="0.35"/>
    <row r="738" s="1" customFormat="1" x14ac:dyDescent="0.35"/>
    <row r="739" s="1" customFormat="1" x14ac:dyDescent="0.35"/>
    <row r="740" s="1" customFormat="1" x14ac:dyDescent="0.35"/>
    <row r="741" s="1" customFormat="1" x14ac:dyDescent="0.35"/>
    <row r="742" s="1" customFormat="1" x14ac:dyDescent="0.35"/>
    <row r="743" s="1" customFormat="1" x14ac:dyDescent="0.35"/>
    <row r="744" s="1" customFormat="1" x14ac:dyDescent="0.35"/>
    <row r="745" s="1" customFormat="1" x14ac:dyDescent="0.35"/>
    <row r="746" s="1" customFormat="1" x14ac:dyDescent="0.35"/>
    <row r="747" s="1" customFormat="1" x14ac:dyDescent="0.35"/>
    <row r="748" s="1" customFormat="1" x14ac:dyDescent="0.35"/>
    <row r="749" s="1" customFormat="1" x14ac:dyDescent="0.35"/>
    <row r="750" s="1" customFormat="1" x14ac:dyDescent="0.35"/>
    <row r="751" s="1" customFormat="1" x14ac:dyDescent="0.35"/>
    <row r="752" s="1" customFormat="1" ht="14.4" customHeight="1" x14ac:dyDescent="0.35"/>
    <row r="753" s="1" customFormat="1" ht="14.4" customHeight="1" x14ac:dyDescent="0.35"/>
    <row r="754" s="1" customFormat="1" x14ac:dyDescent="0.35"/>
    <row r="755" s="1" customFormat="1" x14ac:dyDescent="0.35"/>
    <row r="756" s="1" customFormat="1" ht="14.4" customHeight="1" x14ac:dyDescent="0.35"/>
    <row r="757" s="1" customFormat="1" ht="14.4" customHeight="1" x14ac:dyDescent="0.35"/>
    <row r="758" s="1" customFormat="1" x14ac:dyDescent="0.35"/>
    <row r="759" s="1" customFormat="1" x14ac:dyDescent="0.35"/>
    <row r="760" s="1" customFormat="1" x14ac:dyDescent="0.35"/>
    <row r="761" s="1" customFormat="1" x14ac:dyDescent="0.35"/>
    <row r="762" s="1" customFormat="1" x14ac:dyDescent="0.35"/>
    <row r="763" s="1" customFormat="1" x14ac:dyDescent="0.35"/>
    <row r="764" s="1" customFormat="1" x14ac:dyDescent="0.35"/>
    <row r="765" s="1" customFormat="1" x14ac:dyDescent="0.35"/>
    <row r="766" s="1" customFormat="1" x14ac:dyDescent="0.35"/>
    <row r="767" s="1" customFormat="1" x14ac:dyDescent="0.35"/>
    <row r="768" s="1" customFormat="1" x14ac:dyDescent="0.35"/>
    <row r="769" s="1" customFormat="1" x14ac:dyDescent="0.35"/>
    <row r="770" s="1" customFormat="1" x14ac:dyDescent="0.35"/>
    <row r="771" s="1" customFormat="1" x14ac:dyDescent="0.35"/>
    <row r="772" s="1" customFormat="1" x14ac:dyDescent="0.35"/>
    <row r="773" s="1" customFormat="1" x14ac:dyDescent="0.35"/>
    <row r="774" s="1" customFormat="1" x14ac:dyDescent="0.35"/>
    <row r="775" s="1" customFormat="1" x14ac:dyDescent="0.35"/>
    <row r="776" s="1" customFormat="1" x14ac:dyDescent="0.35"/>
    <row r="777" s="1" customFormat="1" x14ac:dyDescent="0.35"/>
    <row r="778" s="1" customFormat="1" x14ac:dyDescent="0.35"/>
    <row r="779" s="1" customFormat="1" x14ac:dyDescent="0.35"/>
    <row r="780" s="1" customFormat="1" x14ac:dyDescent="0.35"/>
    <row r="781" s="1" customFormat="1" x14ac:dyDescent="0.35"/>
    <row r="782" s="1" customFormat="1" x14ac:dyDescent="0.35"/>
    <row r="783" s="1" customFormat="1" x14ac:dyDescent="0.35"/>
    <row r="784" s="1" customFormat="1" x14ac:dyDescent="0.35"/>
    <row r="785" s="1" customFormat="1" x14ac:dyDescent="0.35"/>
    <row r="786" s="1" customFormat="1" x14ac:dyDescent="0.35"/>
    <row r="787" s="1" customFormat="1" x14ac:dyDescent="0.35"/>
    <row r="788" s="1" customFormat="1" x14ac:dyDescent="0.35"/>
    <row r="789" s="1" customFormat="1" x14ac:dyDescent="0.35"/>
    <row r="790" s="1" customFormat="1" x14ac:dyDescent="0.35"/>
    <row r="791" s="1" customFormat="1" x14ac:dyDescent="0.35"/>
    <row r="792" s="1" customFormat="1" x14ac:dyDescent="0.35"/>
    <row r="793" s="1" customFormat="1" x14ac:dyDescent="0.35"/>
    <row r="794" s="1" customFormat="1" x14ac:dyDescent="0.35"/>
    <row r="795" s="1" customFormat="1" x14ac:dyDescent="0.35"/>
    <row r="796" s="1" customFormat="1" x14ac:dyDescent="0.35"/>
    <row r="797" s="1" customFormat="1" x14ac:dyDescent="0.35"/>
    <row r="798" s="1" customFormat="1" x14ac:dyDescent="0.35"/>
    <row r="799" s="1" customFormat="1" x14ac:dyDescent="0.35"/>
    <row r="800" s="1" customFormat="1" x14ac:dyDescent="0.35"/>
    <row r="801" s="1" customFormat="1" x14ac:dyDescent="0.35"/>
    <row r="802" s="1" customFormat="1" ht="14.4" customHeight="1" x14ac:dyDescent="0.35"/>
    <row r="803" s="1" customFormat="1" ht="14.4" customHeight="1" x14ac:dyDescent="0.35"/>
    <row r="804" s="1" customFormat="1" x14ac:dyDescent="0.35"/>
    <row r="805" s="1" customFormat="1" x14ac:dyDescent="0.35"/>
    <row r="806" s="1" customFormat="1" ht="14.4" customHeight="1" x14ac:dyDescent="0.35"/>
    <row r="807" s="1" customFormat="1" ht="14.4" customHeight="1" x14ac:dyDescent="0.35"/>
    <row r="808" s="1" customFormat="1" x14ac:dyDescent="0.35"/>
    <row r="809" s="1" customFormat="1" x14ac:dyDescent="0.35"/>
    <row r="810" s="1" customFormat="1" x14ac:dyDescent="0.35"/>
    <row r="811" s="1" customFormat="1" x14ac:dyDescent="0.35"/>
    <row r="812" s="1" customFormat="1" x14ac:dyDescent="0.35"/>
    <row r="813" s="1" customFormat="1" x14ac:dyDescent="0.35"/>
    <row r="814" s="1" customFormat="1" x14ac:dyDescent="0.35"/>
    <row r="815" s="1" customFormat="1" x14ac:dyDescent="0.35"/>
    <row r="816" s="1" customFormat="1" x14ac:dyDescent="0.35"/>
    <row r="817" s="1" customFormat="1" x14ac:dyDescent="0.35"/>
    <row r="818" s="1" customFormat="1" x14ac:dyDescent="0.35"/>
    <row r="819" s="1" customFormat="1" x14ac:dyDescent="0.35"/>
    <row r="820" s="1" customFormat="1" x14ac:dyDescent="0.35"/>
    <row r="821" s="1" customFormat="1" x14ac:dyDescent="0.35"/>
    <row r="822" s="1" customFormat="1" x14ac:dyDescent="0.35"/>
    <row r="823" s="1" customFormat="1" x14ac:dyDescent="0.35"/>
    <row r="824" s="1" customFormat="1" x14ac:dyDescent="0.35"/>
    <row r="825" s="1" customFormat="1" x14ac:dyDescent="0.35"/>
    <row r="826" s="1" customFormat="1" x14ac:dyDescent="0.35"/>
    <row r="827" s="1" customFormat="1" x14ac:dyDescent="0.35"/>
    <row r="828" s="1" customFormat="1" x14ac:dyDescent="0.35"/>
    <row r="829" s="1" customFormat="1" x14ac:dyDescent="0.35"/>
    <row r="830" s="1" customFormat="1" x14ac:dyDescent="0.35"/>
    <row r="831" s="1" customFormat="1" x14ac:dyDescent="0.35"/>
    <row r="832" s="1" customFormat="1" x14ac:dyDescent="0.35"/>
    <row r="833" s="1" customFormat="1" x14ac:dyDescent="0.35"/>
    <row r="834" s="1" customFormat="1" x14ac:dyDescent="0.35"/>
    <row r="835" s="1" customFormat="1" x14ac:dyDescent="0.35"/>
    <row r="836" s="1" customFormat="1" x14ac:dyDescent="0.35"/>
    <row r="837" s="1" customFormat="1" x14ac:dyDescent="0.35"/>
    <row r="838" s="1" customFormat="1" x14ac:dyDescent="0.35"/>
    <row r="839" s="1" customFormat="1" x14ac:dyDescent="0.35"/>
    <row r="840" s="1" customFormat="1" x14ac:dyDescent="0.35"/>
    <row r="841" s="1" customFormat="1" x14ac:dyDescent="0.35"/>
    <row r="842" s="1" customFormat="1" x14ac:dyDescent="0.35"/>
    <row r="843" s="1" customFormat="1" x14ac:dyDescent="0.35"/>
    <row r="844" s="1" customFormat="1" x14ac:dyDescent="0.35"/>
    <row r="845" s="1" customFormat="1" x14ac:dyDescent="0.35"/>
    <row r="846" s="1" customFormat="1" x14ac:dyDescent="0.35"/>
    <row r="847" s="1" customFormat="1" x14ac:dyDescent="0.35"/>
    <row r="848" s="1" customFormat="1" x14ac:dyDescent="0.35"/>
    <row r="849" s="1" customFormat="1" x14ac:dyDescent="0.35"/>
    <row r="850" s="1" customFormat="1" x14ac:dyDescent="0.35"/>
    <row r="851" s="1" customFormat="1" x14ac:dyDescent="0.35"/>
    <row r="852" s="1" customFormat="1" ht="14.4" customHeight="1" x14ac:dyDescent="0.35"/>
    <row r="853" s="1" customFormat="1" ht="14.4" customHeight="1" x14ac:dyDescent="0.35"/>
    <row r="854" s="1" customFormat="1" x14ac:dyDescent="0.35"/>
    <row r="855" s="1" customFormat="1" x14ac:dyDescent="0.35"/>
    <row r="856" s="1" customFormat="1" ht="14.4" customHeight="1" x14ac:dyDescent="0.35"/>
    <row r="857" s="1" customFormat="1" ht="14.4" customHeight="1" x14ac:dyDescent="0.35"/>
    <row r="858" s="1" customFormat="1" x14ac:dyDescent="0.35"/>
    <row r="859" s="1" customFormat="1" x14ac:dyDescent="0.35"/>
    <row r="860" s="1" customFormat="1" x14ac:dyDescent="0.35"/>
    <row r="861" s="1" customFormat="1" x14ac:dyDescent="0.35"/>
    <row r="862" s="1" customFormat="1" x14ac:dyDescent="0.35"/>
    <row r="863" s="1" customFormat="1" x14ac:dyDescent="0.35"/>
    <row r="864" s="1" customFormat="1" x14ac:dyDescent="0.35"/>
    <row r="865" s="1" customFormat="1" x14ac:dyDescent="0.35"/>
    <row r="866" s="1" customFormat="1" x14ac:dyDescent="0.35"/>
    <row r="867" s="1" customFormat="1" x14ac:dyDescent="0.35"/>
    <row r="868" s="1" customFormat="1" x14ac:dyDescent="0.35"/>
    <row r="869" s="1" customFormat="1" x14ac:dyDescent="0.35"/>
    <row r="870" s="1" customFormat="1" x14ac:dyDescent="0.35"/>
    <row r="871" s="1" customFormat="1" x14ac:dyDescent="0.35"/>
    <row r="872" s="1" customFormat="1" x14ac:dyDescent="0.35"/>
    <row r="873" s="1" customFormat="1" x14ac:dyDescent="0.35"/>
    <row r="874" s="1" customFormat="1" x14ac:dyDescent="0.35"/>
    <row r="875" s="1" customFormat="1" x14ac:dyDescent="0.35"/>
    <row r="876" s="1" customFormat="1" x14ac:dyDescent="0.35"/>
    <row r="877" s="1" customFormat="1" x14ac:dyDescent="0.35"/>
    <row r="878" s="1" customFormat="1" x14ac:dyDescent="0.35"/>
    <row r="879" s="1" customFormat="1" x14ac:dyDescent="0.35"/>
    <row r="880" s="1" customFormat="1" x14ac:dyDescent="0.35"/>
    <row r="881" s="1" customFormat="1" x14ac:dyDescent="0.35"/>
    <row r="882" s="1" customFormat="1" x14ac:dyDescent="0.35"/>
    <row r="883" s="1" customFormat="1" x14ac:dyDescent="0.35"/>
    <row r="884" s="1" customFormat="1" x14ac:dyDescent="0.35"/>
    <row r="885" s="1" customFormat="1" x14ac:dyDescent="0.35"/>
    <row r="886" s="1" customFormat="1" x14ac:dyDescent="0.35"/>
    <row r="887" s="1" customFormat="1" x14ac:dyDescent="0.35"/>
    <row r="888" s="1" customFormat="1" x14ac:dyDescent="0.35"/>
    <row r="889" s="1" customFormat="1" x14ac:dyDescent="0.35"/>
    <row r="890" s="1" customFormat="1" x14ac:dyDescent="0.35"/>
    <row r="891" s="1" customFormat="1" x14ac:dyDescent="0.35"/>
    <row r="892" s="1" customFormat="1" x14ac:dyDescent="0.35"/>
    <row r="893" s="1" customFormat="1" x14ac:dyDescent="0.35"/>
    <row r="894" s="1" customFormat="1" x14ac:dyDescent="0.35"/>
    <row r="895" s="1" customFormat="1" x14ac:dyDescent="0.35"/>
    <row r="896" s="1" customFormat="1" x14ac:dyDescent="0.35"/>
    <row r="897" s="1" customFormat="1" x14ac:dyDescent="0.35"/>
    <row r="898" s="1" customFormat="1" x14ac:dyDescent="0.35"/>
    <row r="899" s="1" customFormat="1" x14ac:dyDescent="0.35"/>
    <row r="900" s="1" customFormat="1" x14ac:dyDescent="0.35"/>
    <row r="901" s="1" customFormat="1" x14ac:dyDescent="0.35"/>
    <row r="902" s="1" customFormat="1" ht="14.4" customHeight="1" x14ac:dyDescent="0.35"/>
    <row r="903" s="1" customFormat="1" ht="14.4" customHeight="1" x14ac:dyDescent="0.35"/>
    <row r="904" s="1" customFormat="1" x14ac:dyDescent="0.35"/>
    <row r="905" s="1" customFormat="1" x14ac:dyDescent="0.35"/>
    <row r="906" s="1" customFormat="1" ht="14.4" customHeight="1" x14ac:dyDescent="0.35"/>
    <row r="907" s="1" customFormat="1" ht="14.4" customHeight="1" x14ac:dyDescent="0.35"/>
    <row r="908" s="1" customFormat="1" x14ac:dyDescent="0.35"/>
    <row r="909" s="1" customFormat="1" x14ac:dyDescent="0.35"/>
    <row r="910" s="1" customFormat="1" x14ac:dyDescent="0.35"/>
    <row r="911" s="1" customFormat="1" x14ac:dyDescent="0.35"/>
    <row r="912" s="1" customFormat="1" x14ac:dyDescent="0.35"/>
    <row r="913" s="1" customFormat="1" x14ac:dyDescent="0.35"/>
    <row r="914" s="1" customFormat="1" x14ac:dyDescent="0.35"/>
    <row r="915" s="1" customFormat="1" x14ac:dyDescent="0.35"/>
    <row r="916" s="1" customFormat="1" x14ac:dyDescent="0.35"/>
    <row r="917" s="1" customFormat="1" x14ac:dyDescent="0.35"/>
    <row r="918" s="1" customFormat="1" x14ac:dyDescent="0.35"/>
    <row r="919" s="1" customFormat="1" x14ac:dyDescent="0.35"/>
    <row r="920" s="1" customFormat="1" x14ac:dyDescent="0.35"/>
    <row r="921" s="1" customFormat="1" x14ac:dyDescent="0.35"/>
    <row r="922" s="1" customFormat="1" x14ac:dyDescent="0.35"/>
    <row r="923" s="1" customFormat="1" x14ac:dyDescent="0.35"/>
    <row r="924" s="1" customFormat="1" x14ac:dyDescent="0.35"/>
    <row r="925" s="1" customFormat="1" x14ac:dyDescent="0.35"/>
    <row r="926" s="1" customFormat="1" x14ac:dyDescent="0.35"/>
    <row r="927" s="1" customFormat="1" x14ac:dyDescent="0.35"/>
    <row r="928" s="1" customFormat="1" x14ac:dyDescent="0.35"/>
    <row r="929" s="1" customFormat="1" x14ac:dyDescent="0.35"/>
    <row r="930" s="1" customFormat="1" x14ac:dyDescent="0.35"/>
    <row r="931" s="1" customFormat="1" x14ac:dyDescent="0.35"/>
    <row r="932" s="1" customFormat="1" x14ac:dyDescent="0.35"/>
    <row r="933" s="1" customFormat="1" x14ac:dyDescent="0.35"/>
    <row r="934" s="1" customFormat="1" x14ac:dyDescent="0.35"/>
    <row r="935" s="1" customFormat="1" x14ac:dyDescent="0.35"/>
    <row r="936" s="1" customFormat="1" x14ac:dyDescent="0.35"/>
    <row r="937" s="1" customFormat="1" x14ac:dyDescent="0.35"/>
    <row r="938" s="1" customFormat="1" x14ac:dyDescent="0.35"/>
    <row r="939" s="1" customFormat="1" x14ac:dyDescent="0.35"/>
    <row r="940" s="1" customFormat="1" x14ac:dyDescent="0.35"/>
    <row r="941" s="1" customFormat="1" x14ac:dyDescent="0.35"/>
    <row r="942" s="1" customFormat="1" x14ac:dyDescent="0.35"/>
    <row r="943" s="1" customFormat="1" x14ac:dyDescent="0.35"/>
    <row r="944" s="1" customFormat="1" x14ac:dyDescent="0.35"/>
    <row r="945" s="1" customFormat="1" x14ac:dyDescent="0.35"/>
    <row r="946" s="1" customFormat="1" x14ac:dyDescent="0.35"/>
    <row r="947" s="1" customFormat="1" x14ac:dyDescent="0.35"/>
    <row r="948" s="1" customFormat="1" x14ac:dyDescent="0.35"/>
    <row r="949" s="1" customFormat="1" x14ac:dyDescent="0.35"/>
    <row r="950" s="1" customFormat="1" x14ac:dyDescent="0.35"/>
    <row r="951" s="1" customFormat="1" x14ac:dyDescent="0.35"/>
    <row r="952" s="1" customFormat="1" ht="14.4" customHeight="1" x14ac:dyDescent="0.35"/>
    <row r="953" s="1" customFormat="1" ht="14.4" customHeight="1" x14ac:dyDescent="0.35"/>
    <row r="954" s="1" customFormat="1" x14ac:dyDescent="0.35"/>
    <row r="955" s="1" customFormat="1" x14ac:dyDescent="0.35"/>
    <row r="956" s="1" customFormat="1" ht="14.4" customHeight="1" x14ac:dyDescent="0.35"/>
    <row r="957" s="1" customFormat="1" ht="14.4" customHeight="1" x14ac:dyDescent="0.35"/>
    <row r="958" s="1" customFormat="1" x14ac:dyDescent="0.35"/>
    <row r="959" s="1" customFormat="1" x14ac:dyDescent="0.35"/>
    <row r="960" s="1" customFormat="1" x14ac:dyDescent="0.35"/>
    <row r="961" s="1" customFormat="1" x14ac:dyDescent="0.35"/>
    <row r="962" s="1" customFormat="1" x14ac:dyDescent="0.35"/>
    <row r="963" s="1" customFormat="1" x14ac:dyDescent="0.35"/>
    <row r="964" s="1" customFormat="1" x14ac:dyDescent="0.35"/>
    <row r="965" s="1" customFormat="1" x14ac:dyDescent="0.35"/>
    <row r="966" s="1" customFormat="1" x14ac:dyDescent="0.35"/>
    <row r="967" s="1" customFormat="1" x14ac:dyDescent="0.35"/>
    <row r="968" s="1" customFormat="1" x14ac:dyDescent="0.35"/>
    <row r="969" s="1" customFormat="1" x14ac:dyDescent="0.35"/>
    <row r="970" s="1" customFormat="1" x14ac:dyDescent="0.35"/>
    <row r="971" s="1" customFormat="1" x14ac:dyDescent="0.35"/>
    <row r="972" s="1" customFormat="1" x14ac:dyDescent="0.35"/>
    <row r="973" s="1" customFormat="1" x14ac:dyDescent="0.35"/>
    <row r="974" s="1" customFormat="1" x14ac:dyDescent="0.35"/>
    <row r="975" s="1" customFormat="1" x14ac:dyDescent="0.35"/>
    <row r="976" s="1" customFormat="1" x14ac:dyDescent="0.35"/>
    <row r="977" s="1" customFormat="1" x14ac:dyDescent="0.35"/>
    <row r="978" s="1" customFormat="1" x14ac:dyDescent="0.35"/>
    <row r="979" s="1" customFormat="1" x14ac:dyDescent="0.35"/>
    <row r="980" s="1" customFormat="1" x14ac:dyDescent="0.35"/>
    <row r="981" s="1" customFormat="1" x14ac:dyDescent="0.35"/>
    <row r="982" s="1" customFormat="1" x14ac:dyDescent="0.35"/>
    <row r="983" s="1" customFormat="1" x14ac:dyDescent="0.35"/>
    <row r="984" s="1" customFormat="1" x14ac:dyDescent="0.35"/>
    <row r="985" s="1" customFormat="1" x14ac:dyDescent="0.35"/>
    <row r="986" s="1" customFormat="1" x14ac:dyDescent="0.35"/>
    <row r="987" s="1" customFormat="1" x14ac:dyDescent="0.35"/>
    <row r="988" s="1" customFormat="1" x14ac:dyDescent="0.35"/>
    <row r="989" s="1" customFormat="1" x14ac:dyDescent="0.35"/>
    <row r="990" s="1" customFormat="1" x14ac:dyDescent="0.35"/>
    <row r="991" s="1" customFormat="1" x14ac:dyDescent="0.35"/>
    <row r="992" s="1" customFormat="1" x14ac:dyDescent="0.35"/>
    <row r="993" s="1" customFormat="1" x14ac:dyDescent="0.35"/>
    <row r="994" s="1" customFormat="1" x14ac:dyDescent="0.35"/>
    <row r="995" s="1" customFormat="1" x14ac:dyDescent="0.35"/>
    <row r="996" s="1" customFormat="1" x14ac:dyDescent="0.35"/>
    <row r="997" s="1" customFormat="1" x14ac:dyDescent="0.35"/>
    <row r="998" s="1" customFormat="1" x14ac:dyDescent="0.35"/>
    <row r="999" s="1" customFormat="1" x14ac:dyDescent="0.35"/>
    <row r="1000" s="1" customFormat="1" x14ac:dyDescent="0.35"/>
    <row r="1001" s="1" customFormat="1" x14ac:dyDescent="0.35"/>
    <row r="1002" s="1" customFormat="1" ht="14.4" customHeight="1" x14ac:dyDescent="0.35"/>
    <row r="1003" s="1" customFormat="1" ht="14.4" customHeight="1" x14ac:dyDescent="0.35"/>
    <row r="1004" s="1" customFormat="1" x14ac:dyDescent="0.35"/>
    <row r="1005" s="1" customFormat="1" x14ac:dyDescent="0.35"/>
    <row r="1006" s="1" customFormat="1" ht="14.4" customHeight="1" x14ac:dyDescent="0.35"/>
    <row r="1007" s="1" customFormat="1" ht="14.4" customHeight="1" x14ac:dyDescent="0.35"/>
    <row r="1008" s="1" customFormat="1" x14ac:dyDescent="0.35"/>
    <row r="1009" s="1" customFormat="1" x14ac:dyDescent="0.35"/>
    <row r="1010" s="1" customFormat="1" x14ac:dyDescent="0.35"/>
    <row r="1011" s="1" customFormat="1" x14ac:dyDescent="0.35"/>
    <row r="1012" s="1" customFormat="1" x14ac:dyDescent="0.35"/>
    <row r="1013" s="1" customFormat="1" x14ac:dyDescent="0.35"/>
    <row r="1014" s="1" customFormat="1" x14ac:dyDescent="0.35"/>
    <row r="1015" s="1" customFormat="1" x14ac:dyDescent="0.35"/>
    <row r="1016" s="1" customFormat="1" x14ac:dyDescent="0.35"/>
    <row r="1017" s="1" customFormat="1" x14ac:dyDescent="0.35"/>
    <row r="1018" s="1" customFormat="1" x14ac:dyDescent="0.35"/>
    <row r="1019" s="1" customFormat="1" x14ac:dyDescent="0.35"/>
    <row r="1020" s="1" customFormat="1" x14ac:dyDescent="0.35"/>
    <row r="1021" s="1" customFormat="1" x14ac:dyDescent="0.35"/>
    <row r="1022" s="1" customFormat="1" x14ac:dyDescent="0.35"/>
    <row r="1023" s="1" customFormat="1" x14ac:dyDescent="0.35"/>
    <row r="1024" s="1" customFormat="1" x14ac:dyDescent="0.35"/>
    <row r="1025" s="1" customFormat="1" x14ac:dyDescent="0.35"/>
    <row r="1026" s="1" customFormat="1" x14ac:dyDescent="0.35"/>
    <row r="1027" s="1" customFormat="1" x14ac:dyDescent="0.35"/>
    <row r="1028" s="1" customFormat="1" x14ac:dyDescent="0.35"/>
    <row r="1029" s="1" customFormat="1" x14ac:dyDescent="0.35"/>
    <row r="1030" s="1" customFormat="1" x14ac:dyDescent="0.35"/>
    <row r="1031" s="1" customFormat="1" x14ac:dyDescent="0.35"/>
    <row r="1032" s="1" customFormat="1" x14ac:dyDescent="0.35"/>
    <row r="1033" s="1" customFormat="1" x14ac:dyDescent="0.35"/>
    <row r="1034" s="1" customFormat="1" x14ac:dyDescent="0.35"/>
    <row r="1035" s="1" customFormat="1" x14ac:dyDescent="0.35"/>
    <row r="1036" s="1" customFormat="1" x14ac:dyDescent="0.35"/>
    <row r="1037" s="1" customFormat="1" x14ac:dyDescent="0.35"/>
    <row r="1038" s="1" customFormat="1" x14ac:dyDescent="0.35"/>
    <row r="1039" s="1" customFormat="1" x14ac:dyDescent="0.35"/>
    <row r="1040" s="1" customFormat="1" x14ac:dyDescent="0.35"/>
    <row r="1041" s="1" customFormat="1" x14ac:dyDescent="0.35"/>
    <row r="1042" s="1" customFormat="1" x14ac:dyDescent="0.35"/>
    <row r="1043" s="1" customFormat="1" x14ac:dyDescent="0.35"/>
    <row r="1044" s="1" customFormat="1" x14ac:dyDescent="0.35"/>
    <row r="1045" s="1" customFormat="1" x14ac:dyDescent="0.35"/>
    <row r="1046" s="1" customFormat="1" x14ac:dyDescent="0.35"/>
    <row r="1047" s="1" customFormat="1" x14ac:dyDescent="0.35"/>
    <row r="1048" s="1" customFormat="1" x14ac:dyDescent="0.35"/>
    <row r="1049" s="1" customFormat="1" x14ac:dyDescent="0.35"/>
    <row r="1050" s="1" customFormat="1" x14ac:dyDescent="0.35"/>
    <row r="1051" s="1" customFormat="1" x14ac:dyDescent="0.35"/>
    <row r="1052" s="1" customFormat="1" ht="14.4" customHeight="1" x14ac:dyDescent="0.35"/>
    <row r="1053" s="1" customFormat="1" ht="14.4" customHeight="1" x14ac:dyDescent="0.35"/>
    <row r="1054" s="1" customFormat="1" x14ac:dyDescent="0.35"/>
    <row r="1055" s="1" customFormat="1" x14ac:dyDescent="0.35"/>
    <row r="1056" s="1" customFormat="1" ht="14.4" customHeight="1" x14ac:dyDescent="0.35"/>
    <row r="1057" s="1" customFormat="1" ht="14.4" customHeight="1" x14ac:dyDescent="0.35"/>
    <row r="1058" s="1" customFormat="1" x14ac:dyDescent="0.35"/>
    <row r="1059" s="1" customFormat="1" x14ac:dyDescent="0.35"/>
    <row r="1060" s="1" customFormat="1" x14ac:dyDescent="0.35"/>
    <row r="1061" s="1" customFormat="1" x14ac:dyDescent="0.35"/>
    <row r="1062" s="1" customFormat="1" x14ac:dyDescent="0.35"/>
    <row r="1063" s="1" customFormat="1" x14ac:dyDescent="0.35"/>
    <row r="1064" s="1" customFormat="1" x14ac:dyDescent="0.35"/>
    <row r="1065" s="1" customFormat="1" x14ac:dyDescent="0.35"/>
    <row r="1066" s="1" customFormat="1" x14ac:dyDescent="0.35"/>
    <row r="1067" s="1" customFormat="1" x14ac:dyDescent="0.35"/>
    <row r="1068" s="1" customFormat="1" x14ac:dyDescent="0.35"/>
    <row r="1069" s="1" customFormat="1" x14ac:dyDescent="0.35"/>
    <row r="1070" s="1" customFormat="1" x14ac:dyDescent="0.35"/>
    <row r="1071" s="1" customFormat="1" x14ac:dyDescent="0.35"/>
    <row r="1072" s="1" customFormat="1" x14ac:dyDescent="0.35"/>
    <row r="1073" s="1" customFormat="1" x14ac:dyDescent="0.35"/>
    <row r="1074" s="1" customFormat="1" x14ac:dyDescent="0.35"/>
    <row r="1075" s="1" customFormat="1" x14ac:dyDescent="0.35"/>
    <row r="1076" s="1" customFormat="1" x14ac:dyDescent="0.35"/>
    <row r="1077" s="1" customFormat="1" x14ac:dyDescent="0.35"/>
    <row r="1078" s="1" customFormat="1" x14ac:dyDescent="0.35"/>
    <row r="1079" s="1" customFormat="1" x14ac:dyDescent="0.35"/>
    <row r="1080" s="1" customFormat="1" x14ac:dyDescent="0.35"/>
    <row r="1081" s="1" customFormat="1" x14ac:dyDescent="0.35"/>
    <row r="1082" s="1" customFormat="1" x14ac:dyDescent="0.35"/>
    <row r="1083" s="1" customFormat="1" x14ac:dyDescent="0.35"/>
    <row r="1084" s="1" customFormat="1" x14ac:dyDescent="0.35"/>
    <row r="1085" s="1" customFormat="1" x14ac:dyDescent="0.35"/>
    <row r="1086" s="1" customFormat="1" x14ac:dyDescent="0.35"/>
    <row r="1087" s="1" customFormat="1" x14ac:dyDescent="0.35"/>
    <row r="1088" s="1" customFormat="1" x14ac:dyDescent="0.35"/>
    <row r="1089" s="1" customFormat="1" x14ac:dyDescent="0.35"/>
    <row r="1090" s="1" customFormat="1" x14ac:dyDescent="0.35"/>
    <row r="1091" s="1" customFormat="1" x14ac:dyDescent="0.35"/>
    <row r="1092" s="1" customFormat="1" x14ac:dyDescent="0.35"/>
    <row r="1093" s="1" customFormat="1" ht="14.4" customHeight="1" x14ac:dyDescent="0.35"/>
    <row r="1094" s="1" customFormat="1" ht="14.4" customHeight="1" x14ac:dyDescent="0.35"/>
    <row r="1095" s="1" customFormat="1" ht="14.4" customHeight="1" x14ac:dyDescent="0.35"/>
    <row r="1096" s="1" customFormat="1" ht="14.4" customHeight="1" x14ac:dyDescent="0.35"/>
    <row r="1097" s="1" customFormat="1" x14ac:dyDescent="0.35"/>
    <row r="1098" s="1" customFormat="1" x14ac:dyDescent="0.35"/>
    <row r="1099" s="1" customFormat="1" x14ac:dyDescent="0.35"/>
    <row r="1100" s="1" customFormat="1" x14ac:dyDescent="0.35"/>
    <row r="1101" s="1" customFormat="1" x14ac:dyDescent="0.35"/>
    <row r="1102" s="1" customFormat="1" ht="14.4" customHeight="1" x14ac:dyDescent="0.35"/>
    <row r="1103" s="1" customFormat="1" ht="14.4" customHeight="1" x14ac:dyDescent="0.35"/>
    <row r="1104" s="1" customFormat="1" x14ac:dyDescent="0.35"/>
    <row r="1105" s="1" customFormat="1" x14ac:dyDescent="0.35"/>
    <row r="1106" s="1" customFormat="1" ht="14.4" customHeight="1" x14ac:dyDescent="0.35"/>
    <row r="1107" s="1" customFormat="1" ht="14.4" customHeight="1" x14ac:dyDescent="0.35"/>
    <row r="1108" s="1" customFormat="1" x14ac:dyDescent="0.35"/>
    <row r="1109" s="1" customFormat="1" x14ac:dyDescent="0.35"/>
    <row r="1110" s="1" customFormat="1" x14ac:dyDescent="0.35"/>
    <row r="1111" s="1" customFormat="1" x14ac:dyDescent="0.35"/>
    <row r="1112" s="1" customFormat="1" x14ac:dyDescent="0.35"/>
    <row r="1113" s="1" customFormat="1" x14ac:dyDescent="0.35"/>
    <row r="1114" s="1" customFormat="1" x14ac:dyDescent="0.35"/>
    <row r="1115" s="1" customFormat="1" x14ac:dyDescent="0.35"/>
    <row r="1116" s="1" customFormat="1" x14ac:dyDescent="0.35"/>
    <row r="1117" s="1" customFormat="1" x14ac:dyDescent="0.35"/>
    <row r="1118" s="1" customFormat="1" x14ac:dyDescent="0.35"/>
    <row r="1119" s="1" customFormat="1" x14ac:dyDescent="0.35"/>
    <row r="1120" s="1" customFormat="1" x14ac:dyDescent="0.35"/>
    <row r="1121" s="1" customFormat="1" x14ac:dyDescent="0.35"/>
    <row r="1122" s="1" customFormat="1" x14ac:dyDescent="0.35"/>
    <row r="1123" s="1" customFormat="1" x14ac:dyDescent="0.35"/>
    <row r="1124" s="1" customFormat="1" x14ac:dyDescent="0.35"/>
    <row r="1125" s="1" customFormat="1" x14ac:dyDescent="0.35"/>
    <row r="1126" s="1" customFormat="1" x14ac:dyDescent="0.35"/>
    <row r="1127" s="1" customFormat="1" x14ac:dyDescent="0.35"/>
    <row r="1128" s="1" customFormat="1" x14ac:dyDescent="0.35"/>
    <row r="1129" s="1" customFormat="1" x14ac:dyDescent="0.35"/>
    <row r="1130" s="1" customFormat="1" x14ac:dyDescent="0.35"/>
    <row r="1131" s="1" customFormat="1" x14ac:dyDescent="0.35"/>
    <row r="1132" s="1" customFormat="1" x14ac:dyDescent="0.35"/>
    <row r="1133" s="1" customFormat="1" x14ac:dyDescent="0.35"/>
    <row r="1134" s="1" customFormat="1" x14ac:dyDescent="0.35"/>
    <row r="1135" s="1" customFormat="1" x14ac:dyDescent="0.35"/>
    <row r="1136" s="1" customFormat="1" x14ac:dyDescent="0.35"/>
    <row r="1137" s="1" customFormat="1" x14ac:dyDescent="0.35"/>
    <row r="1138" s="1" customFormat="1" x14ac:dyDescent="0.35"/>
    <row r="1139" s="1" customFormat="1" x14ac:dyDescent="0.35"/>
    <row r="1140" s="1" customFormat="1" x14ac:dyDescent="0.35"/>
    <row r="1141" s="1" customFormat="1" x14ac:dyDescent="0.35"/>
    <row r="1142" s="1" customFormat="1" x14ac:dyDescent="0.35"/>
    <row r="1143" s="1" customFormat="1" ht="14.4" customHeight="1" x14ac:dyDescent="0.35"/>
    <row r="1144" s="1" customFormat="1" ht="14.4" customHeight="1" x14ac:dyDescent="0.35"/>
    <row r="1145" s="1" customFormat="1" ht="14.4" customHeight="1" x14ac:dyDescent="0.35"/>
    <row r="1146" s="1" customFormat="1" ht="14.4" customHeight="1" x14ac:dyDescent="0.35"/>
    <row r="1147" s="1" customFormat="1" x14ac:dyDescent="0.35"/>
    <row r="1148" s="1" customFormat="1" x14ac:dyDescent="0.35"/>
    <row r="1149" s="1" customFormat="1" x14ac:dyDescent="0.35"/>
    <row r="1150" s="1" customFormat="1" x14ac:dyDescent="0.35"/>
    <row r="1151" s="1" customFormat="1" x14ac:dyDescent="0.35"/>
    <row r="1152" s="1" customFormat="1" ht="14.4" customHeight="1" x14ac:dyDescent="0.35"/>
    <row r="1153" s="1" customFormat="1" ht="14.4" customHeight="1" x14ac:dyDescent="0.35"/>
    <row r="1154" s="1" customFormat="1" x14ac:dyDescent="0.35"/>
    <row r="1155" s="1" customFormat="1" x14ac:dyDescent="0.35"/>
    <row r="1156" s="1" customFormat="1" ht="14.4" customHeight="1" x14ac:dyDescent="0.35"/>
    <row r="1157" s="1" customFormat="1" ht="14.4" customHeight="1" x14ac:dyDescent="0.35"/>
    <row r="1158" s="1" customFormat="1" x14ac:dyDescent="0.35"/>
    <row r="1159" s="1" customFormat="1" x14ac:dyDescent="0.35"/>
    <row r="1160" s="1" customFormat="1" x14ac:dyDescent="0.35"/>
    <row r="1161" s="1" customFormat="1" x14ac:dyDescent="0.35"/>
    <row r="1162" s="1" customFormat="1" x14ac:dyDescent="0.35"/>
    <row r="1163" s="1" customFormat="1" x14ac:dyDescent="0.35"/>
    <row r="1164" s="1" customFormat="1" x14ac:dyDescent="0.35"/>
    <row r="1165" s="1" customFormat="1" x14ac:dyDescent="0.35"/>
    <row r="1166" s="1" customFormat="1" x14ac:dyDescent="0.35"/>
    <row r="1167" s="1" customFormat="1" x14ac:dyDescent="0.35"/>
    <row r="1168" s="1" customFormat="1" x14ac:dyDescent="0.35"/>
    <row r="1169" s="1" customFormat="1" x14ac:dyDescent="0.35"/>
    <row r="1170" s="1" customFormat="1" x14ac:dyDescent="0.35"/>
    <row r="1171" s="1" customFormat="1" x14ac:dyDescent="0.35"/>
    <row r="1172" s="1" customFormat="1" x14ac:dyDescent="0.35"/>
    <row r="1173" s="1" customFormat="1" x14ac:dyDescent="0.35"/>
    <row r="1174" s="1" customFormat="1" x14ac:dyDescent="0.35"/>
    <row r="1175" s="1" customFormat="1" x14ac:dyDescent="0.35"/>
    <row r="1176" s="1" customFormat="1" x14ac:dyDescent="0.35"/>
    <row r="1177" s="1" customFormat="1" x14ac:dyDescent="0.35"/>
    <row r="1178" s="1" customFormat="1" x14ac:dyDescent="0.35"/>
    <row r="1179" s="1" customFormat="1" x14ac:dyDescent="0.35"/>
    <row r="1180" s="1" customFormat="1" x14ac:dyDescent="0.35"/>
    <row r="1181" s="1" customFormat="1" x14ac:dyDescent="0.35"/>
    <row r="1182" s="1" customFormat="1" x14ac:dyDescent="0.35"/>
    <row r="1183" s="1" customFormat="1" x14ac:dyDescent="0.35"/>
    <row r="1184" s="1" customFormat="1" x14ac:dyDescent="0.35"/>
    <row r="1185" s="1" customFormat="1" x14ac:dyDescent="0.35"/>
    <row r="1186" s="1" customFormat="1" x14ac:dyDescent="0.35"/>
    <row r="1187" s="1" customFormat="1" x14ac:dyDescent="0.35"/>
    <row r="1188" s="1" customFormat="1" x14ac:dyDescent="0.35"/>
    <row r="1189" s="1" customFormat="1" x14ac:dyDescent="0.35"/>
    <row r="1190" s="1" customFormat="1" x14ac:dyDescent="0.35"/>
    <row r="1191" s="1" customFormat="1" x14ac:dyDescent="0.35"/>
    <row r="1192" s="1" customFormat="1" x14ac:dyDescent="0.35"/>
    <row r="1193" s="1" customFormat="1" ht="14.4" customHeight="1" x14ac:dyDescent="0.35"/>
    <row r="1194" s="1" customFormat="1" ht="14.4" customHeight="1" x14ac:dyDescent="0.35"/>
    <row r="1195" s="1" customFormat="1" ht="14.4" customHeight="1" x14ac:dyDescent="0.35"/>
    <row r="1196" s="1" customFormat="1" ht="14.4" customHeight="1" x14ac:dyDescent="0.35"/>
    <row r="1197" s="1" customFormat="1" x14ac:dyDescent="0.35"/>
    <row r="1198" s="1" customFormat="1" x14ac:dyDescent="0.35"/>
    <row r="1199" s="1" customFormat="1" x14ac:dyDescent="0.35"/>
    <row r="1200" s="1" customFormat="1" x14ac:dyDescent="0.35"/>
    <row r="1201" s="1" customFormat="1" x14ac:dyDescent="0.35"/>
    <row r="1202" s="1" customFormat="1" ht="14.4" customHeight="1" x14ac:dyDescent="0.35"/>
    <row r="1203" s="1" customFormat="1" ht="14.4" customHeight="1" x14ac:dyDescent="0.35"/>
    <row r="1204" s="1" customFormat="1" x14ac:dyDescent="0.35"/>
    <row r="1205" s="1" customFormat="1" x14ac:dyDescent="0.35"/>
    <row r="1206" s="1" customFormat="1" ht="14.4" customHeight="1" x14ac:dyDescent="0.35"/>
    <row r="1207" s="1" customFormat="1" ht="14.4" customHeight="1" x14ac:dyDescent="0.35"/>
    <row r="1208" s="1" customFormat="1" x14ac:dyDescent="0.35"/>
    <row r="1209" s="1" customFormat="1" x14ac:dyDescent="0.35"/>
    <row r="1210" s="1" customFormat="1" x14ac:dyDescent="0.35"/>
    <row r="1211" s="1" customFormat="1" x14ac:dyDescent="0.35"/>
    <row r="1212" s="1" customFormat="1" x14ac:dyDescent="0.35"/>
    <row r="1213" s="1" customFormat="1" x14ac:dyDescent="0.35"/>
    <row r="1214" s="1" customFormat="1" x14ac:dyDescent="0.35"/>
    <row r="1215" s="1" customFormat="1" x14ac:dyDescent="0.35"/>
    <row r="1216" s="1" customFormat="1" x14ac:dyDescent="0.35"/>
    <row r="1217" s="1" customFormat="1" x14ac:dyDescent="0.35"/>
    <row r="1218" s="1" customFormat="1" x14ac:dyDescent="0.35"/>
    <row r="1219" s="1" customFormat="1" x14ac:dyDescent="0.35"/>
    <row r="1220" s="1" customFormat="1" x14ac:dyDescent="0.35"/>
    <row r="1221" s="1" customFormat="1" x14ac:dyDescent="0.35"/>
    <row r="1222" s="1" customFormat="1" x14ac:dyDescent="0.35"/>
    <row r="1223" s="1" customFormat="1" x14ac:dyDescent="0.35"/>
    <row r="1224" s="1" customFormat="1" x14ac:dyDescent="0.35"/>
    <row r="1225" s="1" customFormat="1" x14ac:dyDescent="0.35"/>
    <row r="1226" s="1" customFormat="1" x14ac:dyDescent="0.35"/>
    <row r="1227" s="1" customFormat="1" x14ac:dyDescent="0.35"/>
    <row r="1228" s="1" customFormat="1" x14ac:dyDescent="0.35"/>
    <row r="1229" s="1" customFormat="1" x14ac:dyDescent="0.35"/>
    <row r="1230" s="1" customFormat="1" x14ac:dyDescent="0.35"/>
    <row r="1231" s="1" customFormat="1" x14ac:dyDescent="0.35"/>
    <row r="1232" s="1" customFormat="1" x14ac:dyDescent="0.35"/>
    <row r="1233" s="1" customFormat="1" x14ac:dyDescent="0.35"/>
    <row r="1234" s="1" customFormat="1" x14ac:dyDescent="0.35"/>
    <row r="1235" s="1" customFormat="1" x14ac:dyDescent="0.35"/>
    <row r="1236" s="1" customFormat="1" x14ac:dyDescent="0.35"/>
    <row r="1237" s="1" customFormat="1" x14ac:dyDescent="0.35"/>
    <row r="1238" s="1" customFormat="1" x14ac:dyDescent="0.35"/>
    <row r="1239" s="1" customFormat="1" x14ac:dyDescent="0.35"/>
    <row r="1240" s="1" customFormat="1" x14ac:dyDescent="0.35"/>
    <row r="1241" s="1" customFormat="1" x14ac:dyDescent="0.35"/>
    <row r="1242" s="1" customFormat="1" x14ac:dyDescent="0.35"/>
    <row r="1243" s="1" customFormat="1" x14ac:dyDescent="0.35"/>
    <row r="1244" s="1" customFormat="1" x14ac:dyDescent="0.35"/>
    <row r="1245" s="1" customFormat="1" x14ac:dyDescent="0.35"/>
    <row r="1246" s="1" customFormat="1" x14ac:dyDescent="0.35"/>
    <row r="1247" s="1" customFormat="1" x14ac:dyDescent="0.35"/>
    <row r="1248" s="1" customFormat="1" x14ac:dyDescent="0.35"/>
    <row r="1249" s="1" customFormat="1" x14ac:dyDescent="0.35"/>
    <row r="1250" s="1" customFormat="1" x14ac:dyDescent="0.35"/>
    <row r="1251" s="1" customFormat="1" x14ac:dyDescent="0.35"/>
    <row r="1252" s="1" customFormat="1" ht="14.4" customHeight="1" x14ac:dyDescent="0.35"/>
    <row r="1253" s="1" customFormat="1" ht="14.4" customHeight="1" x14ac:dyDescent="0.35"/>
    <row r="1254" s="1" customFormat="1" x14ac:dyDescent="0.35"/>
    <row r="1255" s="1" customFormat="1" x14ac:dyDescent="0.35"/>
    <row r="1256" s="1" customFormat="1" ht="14.4" customHeight="1" x14ac:dyDescent="0.35"/>
    <row r="1257" s="1" customFormat="1" ht="14.4" customHeight="1" x14ac:dyDescent="0.35"/>
    <row r="1258" s="1" customFormat="1" x14ac:dyDescent="0.35"/>
    <row r="1259" s="1" customFormat="1" x14ac:dyDescent="0.35"/>
    <row r="1260" s="1" customFormat="1" x14ac:dyDescent="0.35"/>
    <row r="1261" s="1" customFormat="1" x14ac:dyDescent="0.35"/>
    <row r="1262" s="1" customFormat="1" x14ac:dyDescent="0.35"/>
    <row r="1263" s="1" customFormat="1" x14ac:dyDescent="0.35"/>
    <row r="1264" s="1" customFormat="1" x14ac:dyDescent="0.35"/>
    <row r="1265" s="1" customFormat="1" x14ac:dyDescent="0.35"/>
    <row r="1266" s="1" customFormat="1" x14ac:dyDescent="0.35"/>
    <row r="1267" s="1" customFormat="1" x14ac:dyDescent="0.35"/>
    <row r="1268" s="1" customFormat="1" x14ac:dyDescent="0.35"/>
    <row r="1269" s="1" customFormat="1" x14ac:dyDescent="0.35"/>
    <row r="1270" s="1" customFormat="1" x14ac:dyDescent="0.35"/>
    <row r="1271" s="1" customFormat="1" x14ac:dyDescent="0.35"/>
    <row r="1272" s="1" customFormat="1" x14ac:dyDescent="0.35"/>
    <row r="1273" s="1" customFormat="1" x14ac:dyDescent="0.35"/>
    <row r="1274" s="1" customFormat="1" x14ac:dyDescent="0.35"/>
    <row r="1275" s="1" customFormat="1" x14ac:dyDescent="0.35"/>
    <row r="1276" s="1" customFormat="1" x14ac:dyDescent="0.35"/>
    <row r="1277" s="1" customFormat="1" x14ac:dyDescent="0.35"/>
    <row r="1278" s="1" customFormat="1" x14ac:dyDescent="0.35"/>
    <row r="1279" s="1" customFormat="1" x14ac:dyDescent="0.35"/>
    <row r="1280" s="1" customFormat="1" x14ac:dyDescent="0.35"/>
    <row r="1281" s="1" customFormat="1" x14ac:dyDescent="0.35"/>
    <row r="1282" s="1" customFormat="1" x14ac:dyDescent="0.35"/>
    <row r="1283" s="1" customFormat="1" x14ac:dyDescent="0.35"/>
    <row r="1284" s="1" customFormat="1" x14ac:dyDescent="0.35"/>
    <row r="1285" s="1" customFormat="1" x14ac:dyDescent="0.35"/>
    <row r="1286" s="1" customFormat="1" x14ac:dyDescent="0.35"/>
    <row r="1287" s="1" customFormat="1" x14ac:dyDescent="0.35"/>
    <row r="1288" s="1" customFormat="1" x14ac:dyDescent="0.35"/>
    <row r="1289" s="1" customFormat="1" x14ac:dyDescent="0.35"/>
    <row r="1290" s="1" customFormat="1" x14ac:dyDescent="0.35"/>
    <row r="1291" s="1" customFormat="1" x14ac:dyDescent="0.35"/>
    <row r="1292" s="1" customFormat="1" x14ac:dyDescent="0.35"/>
    <row r="1293" s="1" customFormat="1" x14ac:dyDescent="0.35"/>
    <row r="1294" s="1" customFormat="1" x14ac:dyDescent="0.35"/>
    <row r="1295" s="1" customFormat="1" x14ac:dyDescent="0.35"/>
    <row r="1296" s="1" customFormat="1" x14ac:dyDescent="0.35"/>
    <row r="1297" s="1" customFormat="1" x14ac:dyDescent="0.35"/>
    <row r="1298" s="1" customFormat="1" x14ac:dyDescent="0.35"/>
    <row r="1299" s="1" customFormat="1" x14ac:dyDescent="0.35"/>
    <row r="1300" s="1" customFormat="1" x14ac:dyDescent="0.35"/>
    <row r="1301" s="1" customFormat="1" x14ac:dyDescent="0.35"/>
    <row r="1302" s="1" customFormat="1" ht="14.4" customHeight="1" x14ac:dyDescent="0.35"/>
    <row r="1303" s="1" customFormat="1" ht="14.4" customHeight="1" x14ac:dyDescent="0.35"/>
    <row r="1304" s="1" customFormat="1" x14ac:dyDescent="0.35"/>
    <row r="1305" s="1" customFormat="1" x14ac:dyDescent="0.35"/>
    <row r="1306" s="1" customFormat="1" ht="14.4" customHeight="1" x14ac:dyDescent="0.35"/>
    <row r="1307" s="1" customFormat="1" ht="14.4" customHeight="1" x14ac:dyDescent="0.35"/>
    <row r="1308" s="1" customFormat="1" x14ac:dyDescent="0.35"/>
    <row r="1309" s="1" customFormat="1" x14ac:dyDescent="0.35"/>
    <row r="1310" s="1" customFormat="1" x14ac:dyDescent="0.35"/>
    <row r="1311" s="1" customFormat="1" x14ac:dyDescent="0.35"/>
    <row r="1312" s="1" customFormat="1" x14ac:dyDescent="0.35"/>
    <row r="1313" s="1" customFormat="1" x14ac:dyDescent="0.35"/>
    <row r="1314" s="1" customFormat="1" x14ac:dyDescent="0.35"/>
    <row r="1315" s="1" customFormat="1" x14ac:dyDescent="0.35"/>
    <row r="1316" s="1" customFormat="1" x14ac:dyDescent="0.35"/>
    <row r="1317" s="1" customFormat="1" x14ac:dyDescent="0.35"/>
    <row r="1318" s="1" customFormat="1" x14ac:dyDescent="0.35"/>
    <row r="1319" s="1" customFormat="1" x14ac:dyDescent="0.35"/>
    <row r="1320" s="1" customFormat="1" x14ac:dyDescent="0.35"/>
    <row r="1321" s="1" customFormat="1" x14ac:dyDescent="0.35"/>
    <row r="1322" s="1" customFormat="1" x14ac:dyDescent="0.35"/>
    <row r="1323" s="1" customFormat="1" x14ac:dyDescent="0.35"/>
    <row r="1324" s="1" customFormat="1" x14ac:dyDescent="0.35"/>
    <row r="1325" s="1" customFormat="1" x14ac:dyDescent="0.35"/>
    <row r="1326" s="1" customFormat="1" x14ac:dyDescent="0.35"/>
    <row r="1327" s="1" customFormat="1" x14ac:dyDescent="0.35"/>
    <row r="1328" s="1" customFormat="1" x14ac:dyDescent="0.35"/>
    <row r="1329" s="1" customFormat="1" x14ac:dyDescent="0.35"/>
    <row r="1330" s="1" customFormat="1" x14ac:dyDescent="0.35"/>
    <row r="1331" s="1" customFormat="1" x14ac:dyDescent="0.35"/>
    <row r="1332" s="1" customFormat="1" x14ac:dyDescent="0.35"/>
    <row r="1333" s="1" customFormat="1" x14ac:dyDescent="0.35"/>
    <row r="1334" s="1" customFormat="1" x14ac:dyDescent="0.35"/>
    <row r="1335" s="1" customFormat="1" x14ac:dyDescent="0.35"/>
    <row r="1336" s="1" customFormat="1" x14ac:dyDescent="0.35"/>
    <row r="1337" s="1" customFormat="1" x14ac:dyDescent="0.35"/>
    <row r="1338" s="1" customFormat="1" x14ac:dyDescent="0.35"/>
    <row r="1339" s="1" customFormat="1" x14ac:dyDescent="0.35"/>
    <row r="1340" s="1" customFormat="1" x14ac:dyDescent="0.35"/>
    <row r="1341" s="1" customFormat="1" x14ac:dyDescent="0.35"/>
    <row r="1342" s="1" customFormat="1" x14ac:dyDescent="0.35"/>
    <row r="1343" s="1" customFormat="1" x14ac:dyDescent="0.35"/>
    <row r="1344" s="1" customFormat="1" x14ac:dyDescent="0.35"/>
    <row r="1345" s="1" customFormat="1" x14ac:dyDescent="0.35"/>
    <row r="1346" s="1" customFormat="1" x14ac:dyDescent="0.35"/>
    <row r="1347" s="1" customFormat="1" x14ac:dyDescent="0.35"/>
    <row r="1348" s="1" customFormat="1" x14ac:dyDescent="0.35"/>
    <row r="1349" s="1" customFormat="1" x14ac:dyDescent="0.35"/>
    <row r="1350" s="1" customFormat="1" x14ac:dyDescent="0.35"/>
    <row r="1351" s="1" customFormat="1" x14ac:dyDescent="0.35"/>
    <row r="1352" s="1" customFormat="1" ht="14.4" customHeight="1" x14ac:dyDescent="0.35"/>
    <row r="1353" s="1" customFormat="1" ht="14.4" customHeight="1" x14ac:dyDescent="0.35"/>
    <row r="1354" s="1" customFormat="1" x14ac:dyDescent="0.35"/>
    <row r="1355" s="1" customFormat="1" x14ac:dyDescent="0.35"/>
    <row r="1356" s="1" customFormat="1" ht="14.4" customHeight="1" x14ac:dyDescent="0.35"/>
    <row r="1357" s="1" customFormat="1" ht="14.4" customHeight="1" x14ac:dyDescent="0.35"/>
    <row r="1358" s="1" customFormat="1" x14ac:dyDescent="0.35"/>
    <row r="1359" s="1" customFormat="1" x14ac:dyDescent="0.35"/>
    <row r="1360" s="1" customFormat="1" x14ac:dyDescent="0.35"/>
    <row r="1361" s="1" customFormat="1" x14ac:dyDescent="0.35"/>
    <row r="1362" s="1" customFormat="1" x14ac:dyDescent="0.35"/>
    <row r="1363" s="1" customFormat="1" x14ac:dyDescent="0.35"/>
    <row r="1364" s="1" customFormat="1" x14ac:dyDescent="0.35"/>
    <row r="1365" s="1" customFormat="1" x14ac:dyDescent="0.35"/>
    <row r="1366" s="1" customFormat="1" x14ac:dyDescent="0.35"/>
    <row r="1367" s="1" customFormat="1" x14ac:dyDescent="0.35"/>
    <row r="1368" s="1" customFormat="1" x14ac:dyDescent="0.35"/>
    <row r="1369" s="1" customFormat="1" x14ac:dyDescent="0.35"/>
    <row r="1370" s="1" customFormat="1" x14ac:dyDescent="0.35"/>
    <row r="1371" s="1" customFormat="1" x14ac:dyDescent="0.35"/>
    <row r="1372" s="1" customFormat="1" x14ac:dyDescent="0.35"/>
    <row r="1373" s="1" customFormat="1" x14ac:dyDescent="0.35"/>
    <row r="1374" s="1" customFormat="1" x14ac:dyDescent="0.35"/>
    <row r="1375" s="1" customFormat="1" x14ac:dyDescent="0.35"/>
    <row r="1376" s="1" customFormat="1" x14ac:dyDescent="0.35"/>
    <row r="1377" s="1" customFormat="1" x14ac:dyDescent="0.35"/>
    <row r="1378" s="1" customFormat="1" x14ac:dyDescent="0.35"/>
    <row r="1379" s="1" customFormat="1" x14ac:dyDescent="0.35"/>
    <row r="1380" s="1" customFormat="1" x14ac:dyDescent="0.35"/>
    <row r="1381" s="1" customFormat="1" x14ac:dyDescent="0.35"/>
    <row r="1382" s="1" customFormat="1" x14ac:dyDescent="0.35"/>
    <row r="1383" s="1" customFormat="1" x14ac:dyDescent="0.35"/>
    <row r="1384" s="1" customFormat="1" x14ac:dyDescent="0.35"/>
    <row r="1385" s="1" customFormat="1" x14ac:dyDescent="0.35"/>
    <row r="1386" s="1" customFormat="1" x14ac:dyDescent="0.35"/>
    <row r="1387" s="1" customFormat="1" x14ac:dyDescent="0.35"/>
    <row r="1388" s="1" customFormat="1" x14ac:dyDescent="0.35"/>
    <row r="1389" s="1" customFormat="1" x14ac:dyDescent="0.35"/>
    <row r="1390" s="1" customFormat="1" x14ac:dyDescent="0.35"/>
    <row r="1391" s="1" customFormat="1" x14ac:dyDescent="0.35"/>
    <row r="1392" s="1" customFormat="1" x14ac:dyDescent="0.35"/>
    <row r="1393" s="1" customFormat="1" x14ac:dyDescent="0.35"/>
    <row r="1394" s="1" customFormat="1" x14ac:dyDescent="0.35"/>
    <row r="1395" s="1" customFormat="1" x14ac:dyDescent="0.35"/>
    <row r="1396" s="1" customFormat="1" x14ac:dyDescent="0.35"/>
    <row r="1397" s="1" customFormat="1" x14ac:dyDescent="0.35"/>
    <row r="1398" s="1" customFormat="1" x14ac:dyDescent="0.35"/>
    <row r="1399" s="1" customFormat="1" x14ac:dyDescent="0.35"/>
    <row r="1400" s="1" customFormat="1" x14ac:dyDescent="0.35"/>
    <row r="1401" s="1" customFormat="1" x14ac:dyDescent="0.35"/>
    <row r="1402" s="1" customFormat="1" ht="14.4" customHeight="1" x14ac:dyDescent="0.35"/>
    <row r="1403" s="1" customFormat="1" ht="14.4" customHeight="1" x14ac:dyDescent="0.35"/>
    <row r="1404" s="1" customFormat="1" x14ac:dyDescent="0.35"/>
    <row r="1405" s="1" customFormat="1" x14ac:dyDescent="0.35"/>
    <row r="1406" s="1" customFormat="1" ht="14.4" customHeight="1" x14ac:dyDescent="0.35"/>
    <row r="1407" s="1" customFormat="1" ht="14.4" customHeight="1" x14ac:dyDescent="0.35"/>
    <row r="1408" s="1" customFormat="1" x14ac:dyDescent="0.35"/>
    <row r="1409" s="1" customFormat="1" x14ac:dyDescent="0.35"/>
    <row r="1410" s="1" customFormat="1" x14ac:dyDescent="0.35"/>
    <row r="1411" s="1" customFormat="1" x14ac:dyDescent="0.35"/>
    <row r="1412" s="1" customFormat="1" x14ac:dyDescent="0.35"/>
    <row r="1413" s="1" customFormat="1" x14ac:dyDescent="0.35"/>
    <row r="1414" s="1" customFormat="1" x14ac:dyDescent="0.35"/>
    <row r="1415" s="1" customFormat="1" x14ac:dyDescent="0.35"/>
    <row r="1416" s="1" customFormat="1" x14ac:dyDescent="0.35"/>
    <row r="1417" s="1" customFormat="1" x14ac:dyDescent="0.35"/>
    <row r="1418" s="1" customFormat="1" x14ac:dyDescent="0.35"/>
    <row r="1419" s="1" customFormat="1" x14ac:dyDescent="0.35"/>
    <row r="1420" s="1" customFormat="1" x14ac:dyDescent="0.35"/>
    <row r="1421" s="1" customFormat="1" x14ac:dyDescent="0.35"/>
    <row r="1422" s="1" customFormat="1" x14ac:dyDescent="0.35"/>
    <row r="1423" s="1" customFormat="1" x14ac:dyDescent="0.35"/>
    <row r="1424" s="1" customFormat="1" x14ac:dyDescent="0.35"/>
    <row r="1425" s="1" customFormat="1" x14ac:dyDescent="0.35"/>
    <row r="1426" s="1" customFormat="1" x14ac:dyDescent="0.35"/>
    <row r="1427" s="1" customFormat="1" x14ac:dyDescent="0.35"/>
    <row r="1428" s="1" customFormat="1" x14ac:dyDescent="0.35"/>
    <row r="1429" s="1" customFormat="1" x14ac:dyDescent="0.35"/>
    <row r="1430" s="1" customFormat="1" x14ac:dyDescent="0.35"/>
    <row r="1431" s="1" customFormat="1" x14ac:dyDescent="0.35"/>
    <row r="1432" s="1" customFormat="1" x14ac:dyDescent="0.35"/>
    <row r="1433" s="1" customFormat="1" x14ac:dyDescent="0.35"/>
    <row r="1434" s="1" customFormat="1" x14ac:dyDescent="0.35"/>
    <row r="1435" s="1" customFormat="1" x14ac:dyDescent="0.35"/>
    <row r="1436" s="1" customFormat="1" x14ac:dyDescent="0.35"/>
    <row r="1437" s="1" customFormat="1" x14ac:dyDescent="0.35"/>
    <row r="1438" s="1" customFormat="1" x14ac:dyDescent="0.35"/>
    <row r="1439" s="1" customFormat="1" x14ac:dyDescent="0.35"/>
    <row r="1440" s="1" customFormat="1" x14ac:dyDescent="0.35"/>
    <row r="1441" s="1" customFormat="1" x14ac:dyDescent="0.35"/>
    <row r="1442" s="1" customFormat="1" x14ac:dyDescent="0.35"/>
    <row r="1443" s="1" customFormat="1" x14ac:dyDescent="0.35"/>
    <row r="1444" s="1" customFormat="1" x14ac:dyDescent="0.35"/>
    <row r="1445" s="1" customFormat="1" x14ac:dyDescent="0.35"/>
    <row r="1446" s="1" customFormat="1" x14ac:dyDescent="0.35"/>
    <row r="1447" s="1" customFormat="1" x14ac:dyDescent="0.35"/>
    <row r="1448" s="1" customFormat="1" x14ac:dyDescent="0.35"/>
    <row r="1449" s="1" customFormat="1" x14ac:dyDescent="0.35"/>
    <row r="1450" s="1" customFormat="1" x14ac:dyDescent="0.35"/>
    <row r="1451" s="1" customFormat="1" x14ac:dyDescent="0.35"/>
    <row r="1452" s="1" customFormat="1" ht="14.4" customHeight="1" x14ac:dyDescent="0.35"/>
    <row r="1453" s="1" customFormat="1" ht="14.4" customHeight="1" x14ac:dyDescent="0.35"/>
    <row r="1454" s="1" customFormat="1" x14ac:dyDescent="0.35"/>
    <row r="1455" s="1" customFormat="1" x14ac:dyDescent="0.35"/>
    <row r="1456" s="1" customFormat="1" ht="14.4" customHeight="1" x14ac:dyDescent="0.35"/>
    <row r="1457" s="1" customFormat="1" ht="14.4" customHeight="1" x14ac:dyDescent="0.35"/>
    <row r="1458" s="1" customFormat="1" x14ac:dyDescent="0.35"/>
    <row r="1459" s="1" customFormat="1" x14ac:dyDescent="0.35"/>
    <row r="1460" s="1" customFormat="1" x14ac:dyDescent="0.35"/>
    <row r="1461" s="1" customFormat="1" x14ac:dyDescent="0.35"/>
    <row r="1462" s="1" customFormat="1" x14ac:dyDescent="0.35"/>
    <row r="1463" s="1" customFormat="1" x14ac:dyDescent="0.35"/>
    <row r="1464" s="1" customFormat="1" x14ac:dyDescent="0.35"/>
    <row r="1465" s="1" customFormat="1" x14ac:dyDescent="0.35"/>
    <row r="1466" s="1" customFormat="1" x14ac:dyDescent="0.35"/>
    <row r="1467" s="1" customFormat="1" x14ac:dyDescent="0.35"/>
    <row r="1468" s="1" customFormat="1" x14ac:dyDescent="0.35"/>
    <row r="1469" s="1" customFormat="1" x14ac:dyDescent="0.35"/>
    <row r="1470" s="1" customFormat="1" x14ac:dyDescent="0.35"/>
    <row r="1471" s="1" customFormat="1" x14ac:dyDescent="0.35"/>
    <row r="1472" s="1" customFormat="1" x14ac:dyDescent="0.35"/>
    <row r="1473" s="1" customFormat="1" x14ac:dyDescent="0.35"/>
    <row r="1474" s="1" customFormat="1" x14ac:dyDescent="0.35"/>
    <row r="1475" s="1" customFormat="1" x14ac:dyDescent="0.35"/>
    <row r="1476" s="1" customFormat="1" x14ac:dyDescent="0.35"/>
    <row r="1477" s="1" customFormat="1" x14ac:dyDescent="0.35"/>
    <row r="1478" s="1" customFormat="1" x14ac:dyDescent="0.35"/>
    <row r="1479" s="1" customFormat="1" x14ac:dyDescent="0.35"/>
    <row r="1480" s="1" customFormat="1" x14ac:dyDescent="0.35"/>
    <row r="1481" s="1" customFormat="1" x14ac:dyDescent="0.35"/>
    <row r="1482" s="1" customFormat="1" x14ac:dyDescent="0.35"/>
    <row r="1483" s="1" customFormat="1" x14ac:dyDescent="0.35"/>
    <row r="1484" s="1" customFormat="1" x14ac:dyDescent="0.35"/>
    <row r="1485" s="1" customFormat="1" x14ac:dyDescent="0.35"/>
    <row r="1486" s="1" customFormat="1" x14ac:dyDescent="0.35"/>
    <row r="1487" s="1" customFormat="1" x14ac:dyDescent="0.35"/>
    <row r="1488" s="1" customFormat="1" x14ac:dyDescent="0.35"/>
    <row r="1489" s="1" customFormat="1" x14ac:dyDescent="0.35"/>
    <row r="1490" s="1" customFormat="1" x14ac:dyDescent="0.35"/>
    <row r="1491" s="1" customFormat="1" x14ac:dyDescent="0.35"/>
    <row r="1492" s="1" customFormat="1" x14ac:dyDescent="0.35"/>
    <row r="1493" s="1" customFormat="1" x14ac:dyDescent="0.35"/>
    <row r="1494" s="1" customFormat="1" x14ac:dyDescent="0.35"/>
    <row r="1495" s="1" customFormat="1" x14ac:dyDescent="0.35"/>
    <row r="1496" s="1" customFormat="1" x14ac:dyDescent="0.35"/>
    <row r="1497" s="1" customFormat="1" x14ac:dyDescent="0.35"/>
    <row r="1498" s="1" customFormat="1" x14ac:dyDescent="0.35"/>
    <row r="1499" s="1" customFormat="1" x14ac:dyDescent="0.35"/>
    <row r="1500" s="1" customFormat="1" x14ac:dyDescent="0.35"/>
    <row r="1501" s="1" customFormat="1" x14ac:dyDescent="0.35"/>
    <row r="1502" s="1" customFormat="1" ht="14.4" customHeight="1" x14ac:dyDescent="0.35"/>
    <row r="1503" s="1" customFormat="1" ht="14.4" customHeight="1" x14ac:dyDescent="0.35"/>
    <row r="1504" s="1" customFormat="1" x14ac:dyDescent="0.35"/>
    <row r="1505" s="1" customFormat="1" x14ac:dyDescent="0.35"/>
    <row r="1506" s="1" customFormat="1" ht="14.4" customHeight="1" x14ac:dyDescent="0.35"/>
    <row r="1507" s="1" customFormat="1" ht="14.4" customHeight="1" x14ac:dyDescent="0.35"/>
    <row r="1508" s="1" customFormat="1" x14ac:dyDescent="0.35"/>
    <row r="1509" s="1" customFormat="1" x14ac:dyDescent="0.35"/>
    <row r="1510" s="1" customFormat="1" x14ac:dyDescent="0.35"/>
    <row r="1511" s="1" customFormat="1" x14ac:dyDescent="0.35"/>
    <row r="1512" s="1" customFormat="1" x14ac:dyDescent="0.35"/>
    <row r="1513" s="1" customFormat="1" x14ac:dyDescent="0.35"/>
    <row r="1514" s="1" customFormat="1" x14ac:dyDescent="0.35"/>
    <row r="1515" s="1" customFormat="1" x14ac:dyDescent="0.35"/>
    <row r="1516" s="1" customFormat="1" x14ac:dyDescent="0.35"/>
    <row r="1517" s="1" customFormat="1" x14ac:dyDescent="0.35"/>
    <row r="1518" s="1" customFormat="1" x14ac:dyDescent="0.35"/>
    <row r="1519" s="1" customFormat="1" x14ac:dyDescent="0.35"/>
    <row r="1520" s="1" customFormat="1" x14ac:dyDescent="0.35"/>
    <row r="1521" s="1" customFormat="1" x14ac:dyDescent="0.35"/>
    <row r="1522" s="1" customFormat="1" x14ac:dyDescent="0.35"/>
    <row r="1523" s="1" customFormat="1" x14ac:dyDescent="0.35"/>
    <row r="1524" s="1" customFormat="1" x14ac:dyDescent="0.35"/>
    <row r="1525" s="1" customFormat="1" x14ac:dyDescent="0.35"/>
    <row r="1526" s="1" customFormat="1" x14ac:dyDescent="0.35"/>
    <row r="1527" s="1" customFormat="1" x14ac:dyDescent="0.35"/>
    <row r="1528" s="1" customFormat="1" x14ac:dyDescent="0.35"/>
    <row r="1529" s="1" customFormat="1" x14ac:dyDescent="0.35"/>
    <row r="1530" s="1" customFormat="1" x14ac:dyDescent="0.35"/>
    <row r="1531" s="1" customFormat="1" x14ac:dyDescent="0.35"/>
    <row r="1532" s="1" customFormat="1" x14ac:dyDescent="0.35"/>
    <row r="1533" s="1" customFormat="1" x14ac:dyDescent="0.35"/>
    <row r="1534" s="1" customFormat="1" x14ac:dyDescent="0.35"/>
    <row r="1535" s="1" customFormat="1" x14ac:dyDescent="0.35"/>
    <row r="1536" s="1" customFormat="1" x14ac:dyDescent="0.35"/>
    <row r="1537" s="1" customFormat="1" x14ac:dyDescent="0.35"/>
    <row r="1538" s="1" customFormat="1" x14ac:dyDescent="0.35"/>
    <row r="1539" s="1" customFormat="1" x14ac:dyDescent="0.35"/>
    <row r="1540" s="1" customFormat="1" x14ac:dyDescent="0.35"/>
    <row r="1541" s="1" customFormat="1" x14ac:dyDescent="0.35"/>
    <row r="1542" s="1" customFormat="1" x14ac:dyDescent="0.35"/>
    <row r="1543" s="1" customFormat="1" x14ac:dyDescent="0.35"/>
    <row r="1544" s="1" customFormat="1" x14ac:dyDescent="0.35"/>
    <row r="1545" s="1" customFormat="1" x14ac:dyDescent="0.35"/>
    <row r="1546" s="1" customFormat="1" x14ac:dyDescent="0.35"/>
    <row r="1547" s="1" customFormat="1" x14ac:dyDescent="0.35"/>
    <row r="1548" s="1" customFormat="1" x14ac:dyDescent="0.35"/>
    <row r="1549" s="1" customFormat="1" x14ac:dyDescent="0.35"/>
    <row r="1550" s="1" customFormat="1" x14ac:dyDescent="0.35"/>
    <row r="1551" s="1" customFormat="1" x14ac:dyDescent="0.35"/>
    <row r="1552" s="1" customFormat="1" ht="14.4" customHeight="1" x14ac:dyDescent="0.35"/>
    <row r="1553" s="1" customFormat="1" ht="14.4" customHeight="1" x14ac:dyDescent="0.35"/>
    <row r="1554" s="1" customFormat="1" x14ac:dyDescent="0.35"/>
    <row r="1555" s="1" customFormat="1" x14ac:dyDescent="0.35"/>
    <row r="1556" s="1" customFormat="1" ht="14.4" customHeight="1" x14ac:dyDescent="0.35"/>
    <row r="1557" s="1" customFormat="1" ht="14.4" customHeight="1" x14ac:dyDescent="0.35"/>
    <row r="1558" s="1" customFormat="1" x14ac:dyDescent="0.35"/>
    <row r="1559" s="1" customFormat="1" x14ac:dyDescent="0.35"/>
    <row r="1560" s="1" customFormat="1" x14ac:dyDescent="0.35"/>
    <row r="1561" s="1" customFormat="1" x14ac:dyDescent="0.35"/>
    <row r="1562" s="1" customFormat="1" x14ac:dyDescent="0.35"/>
    <row r="1563" s="1" customFormat="1" x14ac:dyDescent="0.35"/>
    <row r="1564" s="1" customFormat="1" x14ac:dyDescent="0.35"/>
    <row r="1565" s="1" customFormat="1" x14ac:dyDescent="0.35"/>
    <row r="1566" s="1" customFormat="1" x14ac:dyDescent="0.35"/>
    <row r="1567" s="1" customFormat="1" x14ac:dyDescent="0.35"/>
    <row r="1568" s="1" customFormat="1" x14ac:dyDescent="0.35"/>
    <row r="1569" s="1" customFormat="1" x14ac:dyDescent="0.35"/>
    <row r="1570" s="1" customFormat="1" x14ac:dyDescent="0.35"/>
    <row r="1571" s="1" customFormat="1" x14ac:dyDescent="0.35"/>
    <row r="1572" s="1" customFormat="1" x14ac:dyDescent="0.35"/>
    <row r="1573" s="1" customFormat="1" x14ac:dyDescent="0.35"/>
    <row r="1574" s="1" customFormat="1" x14ac:dyDescent="0.35"/>
    <row r="1575" s="1" customFormat="1" x14ac:dyDescent="0.35"/>
    <row r="1576" s="1" customFormat="1" x14ac:dyDescent="0.35"/>
    <row r="1577" s="1" customFormat="1" x14ac:dyDescent="0.35"/>
    <row r="1578" s="1" customFormat="1" x14ac:dyDescent="0.35"/>
    <row r="1579" s="1" customFormat="1" x14ac:dyDescent="0.35"/>
    <row r="1580" s="1" customFormat="1" x14ac:dyDescent="0.35"/>
    <row r="1581" s="1" customFormat="1" x14ac:dyDescent="0.35"/>
    <row r="1582" s="1" customFormat="1" x14ac:dyDescent="0.35"/>
    <row r="1583" s="1" customFormat="1" x14ac:dyDescent="0.35"/>
    <row r="1584" s="1" customFormat="1" x14ac:dyDescent="0.35"/>
    <row r="1585" s="1" customFormat="1" x14ac:dyDescent="0.35"/>
    <row r="1586" s="1" customFormat="1" x14ac:dyDescent="0.35"/>
    <row r="1587" s="1" customFormat="1" x14ac:dyDescent="0.35"/>
    <row r="1588" s="1" customFormat="1" x14ac:dyDescent="0.35"/>
    <row r="1589" s="1" customFormat="1" x14ac:dyDescent="0.35"/>
    <row r="1590" s="1" customFormat="1" x14ac:dyDescent="0.35"/>
    <row r="1591" s="1" customFormat="1" x14ac:dyDescent="0.35"/>
    <row r="1592" s="1" customFormat="1" x14ac:dyDescent="0.35"/>
    <row r="1593" s="1" customFormat="1" x14ac:dyDescent="0.35"/>
    <row r="1594" s="1" customFormat="1" x14ac:dyDescent="0.35"/>
    <row r="1595" s="1" customFormat="1" x14ac:dyDescent="0.35"/>
    <row r="1596" s="1" customFormat="1" x14ac:dyDescent="0.35"/>
    <row r="1597" s="1" customFormat="1" x14ac:dyDescent="0.35"/>
    <row r="1598" s="1" customFormat="1" x14ac:dyDescent="0.35"/>
    <row r="1599" s="1" customFormat="1" x14ac:dyDescent="0.35"/>
    <row r="1600" s="1" customFormat="1" x14ac:dyDescent="0.35"/>
    <row r="1601" s="1" customFormat="1" x14ac:dyDescent="0.35"/>
    <row r="1602" s="1" customFormat="1" ht="14.4" customHeight="1" x14ac:dyDescent="0.35"/>
    <row r="1603" s="1" customFormat="1" ht="14.4" customHeight="1" x14ac:dyDescent="0.35"/>
    <row r="1604" s="1" customFormat="1" x14ac:dyDescent="0.35"/>
    <row r="1605" s="1" customFormat="1" x14ac:dyDescent="0.35"/>
    <row r="1606" s="1" customFormat="1" ht="14.4" customHeight="1" x14ac:dyDescent="0.35"/>
    <row r="1607" s="1" customFormat="1" ht="14.4" customHeight="1" x14ac:dyDescent="0.35"/>
    <row r="1608" s="1" customFormat="1" x14ac:dyDescent="0.35"/>
    <row r="1609" s="1" customFormat="1" x14ac:dyDescent="0.35"/>
    <row r="1610" s="1" customFormat="1" x14ac:dyDescent="0.35"/>
    <row r="1611" s="1" customFormat="1" x14ac:dyDescent="0.35"/>
    <row r="1612" s="1" customFormat="1" x14ac:dyDescent="0.35"/>
    <row r="1613" s="1" customFormat="1" x14ac:dyDescent="0.35"/>
    <row r="1614" s="1" customFormat="1" x14ac:dyDescent="0.35"/>
    <row r="1615" s="1" customFormat="1" x14ac:dyDescent="0.35"/>
    <row r="1616" s="1" customFormat="1" x14ac:dyDescent="0.35"/>
    <row r="1617" s="1" customFormat="1" x14ac:dyDescent="0.35"/>
    <row r="1618" s="1" customFormat="1" x14ac:dyDescent="0.35"/>
    <row r="1619" s="1" customFormat="1" x14ac:dyDescent="0.35"/>
    <row r="1620" s="1" customFormat="1" x14ac:dyDescent="0.35"/>
    <row r="1621" s="1" customFormat="1" x14ac:dyDescent="0.35"/>
    <row r="1622" s="1" customFormat="1" x14ac:dyDescent="0.35"/>
    <row r="1623" s="1" customFormat="1" x14ac:dyDescent="0.35"/>
    <row r="1624" s="1" customFormat="1" x14ac:dyDescent="0.35"/>
    <row r="1625" s="1" customFormat="1" x14ac:dyDescent="0.35"/>
    <row r="1626" s="1" customFormat="1" x14ac:dyDescent="0.35"/>
    <row r="1627" s="1" customFormat="1" x14ac:dyDescent="0.35"/>
    <row r="1628" s="1" customFormat="1" x14ac:dyDescent="0.35"/>
    <row r="1629" s="1" customFormat="1" x14ac:dyDescent="0.35"/>
    <row r="1630" s="1" customFormat="1" x14ac:dyDescent="0.35"/>
    <row r="1631" s="1" customFormat="1" x14ac:dyDescent="0.35"/>
    <row r="1632" s="1" customFormat="1" x14ac:dyDescent="0.35"/>
    <row r="1633" s="1" customFormat="1" x14ac:dyDescent="0.35"/>
    <row r="1634" s="1" customFormat="1" x14ac:dyDescent="0.35"/>
    <row r="1635" s="1" customFormat="1" x14ac:dyDescent="0.35"/>
    <row r="1636" s="1" customFormat="1" x14ac:dyDescent="0.35"/>
    <row r="1637" s="1" customFormat="1" x14ac:dyDescent="0.35"/>
    <row r="1638" s="1" customFormat="1" x14ac:dyDescent="0.35"/>
    <row r="1639" s="1" customFormat="1" x14ac:dyDescent="0.35"/>
    <row r="1640" s="1" customFormat="1" x14ac:dyDescent="0.35"/>
    <row r="1641" s="1" customFormat="1" x14ac:dyDescent="0.35"/>
    <row r="1642" s="1" customFormat="1" x14ac:dyDescent="0.35"/>
    <row r="1643" s="1" customFormat="1" x14ac:dyDescent="0.35"/>
    <row r="1644" s="1" customFormat="1" x14ac:dyDescent="0.35"/>
    <row r="1645" s="1" customFormat="1" x14ac:dyDescent="0.35"/>
    <row r="1646" s="1" customFormat="1" x14ac:dyDescent="0.35"/>
    <row r="1647" s="1" customFormat="1" x14ac:dyDescent="0.35"/>
    <row r="1648" s="1" customFormat="1" x14ac:dyDescent="0.35"/>
    <row r="1649" s="1" customFormat="1" x14ac:dyDescent="0.35"/>
    <row r="1650" s="1" customFormat="1" x14ac:dyDescent="0.35"/>
    <row r="1651" s="1" customFormat="1" x14ac:dyDescent="0.35"/>
    <row r="1652" s="1" customFormat="1" ht="14.4" customHeight="1" x14ac:dyDescent="0.35"/>
    <row r="1653" s="1" customFormat="1" ht="14.4" customHeight="1" x14ac:dyDescent="0.35"/>
    <row r="1654" s="1" customFormat="1" x14ac:dyDescent="0.35"/>
    <row r="1655" s="1" customFormat="1" x14ac:dyDescent="0.35"/>
    <row r="1656" s="1" customFormat="1" ht="14.4" customHeight="1" x14ac:dyDescent="0.35"/>
    <row r="1657" s="1" customFormat="1" ht="14.4" customHeight="1" x14ac:dyDescent="0.35"/>
    <row r="1658" s="1" customFormat="1" x14ac:dyDescent="0.35"/>
    <row r="1659" s="1" customFormat="1" x14ac:dyDescent="0.35"/>
    <row r="1660" s="1" customFormat="1" x14ac:dyDescent="0.35"/>
    <row r="1661" s="1" customFormat="1" x14ac:dyDescent="0.35"/>
    <row r="1662" s="1" customFormat="1" x14ac:dyDescent="0.35"/>
    <row r="1663" s="1" customFormat="1" x14ac:dyDescent="0.35"/>
    <row r="1664" s="1" customFormat="1" x14ac:dyDescent="0.35"/>
    <row r="1665" s="1" customFormat="1" x14ac:dyDescent="0.35"/>
    <row r="1666" s="1" customFormat="1" x14ac:dyDescent="0.35"/>
    <row r="1667" s="1" customFormat="1" x14ac:dyDescent="0.35"/>
    <row r="1668" s="1" customFormat="1" x14ac:dyDescent="0.35"/>
    <row r="1669" s="1" customFormat="1" x14ac:dyDescent="0.35"/>
    <row r="1670" s="1" customFormat="1" x14ac:dyDescent="0.35"/>
    <row r="1671" s="1" customFormat="1" x14ac:dyDescent="0.35"/>
    <row r="1672" s="1" customFormat="1" x14ac:dyDescent="0.35"/>
    <row r="1673" s="1" customFormat="1" x14ac:dyDescent="0.35"/>
    <row r="1674" s="1" customFormat="1" x14ac:dyDescent="0.35"/>
    <row r="1675" s="1" customFormat="1" x14ac:dyDescent="0.35"/>
    <row r="1676" s="1" customFormat="1" x14ac:dyDescent="0.35"/>
    <row r="1677" s="1" customFormat="1" x14ac:dyDescent="0.35"/>
    <row r="1678" s="1" customFormat="1" x14ac:dyDescent="0.35"/>
    <row r="1679" s="1" customFormat="1" x14ac:dyDescent="0.35"/>
    <row r="1680" s="1" customFormat="1" x14ac:dyDescent="0.35"/>
    <row r="1681" s="1" customFormat="1" x14ac:dyDescent="0.35"/>
    <row r="1682" s="1" customFormat="1" x14ac:dyDescent="0.35"/>
    <row r="1683" s="1" customFormat="1" x14ac:dyDescent="0.35"/>
    <row r="1684" s="1" customFormat="1" x14ac:dyDescent="0.35"/>
    <row r="1685" s="1" customFormat="1" x14ac:dyDescent="0.35"/>
    <row r="1686" s="1" customFormat="1" x14ac:dyDescent="0.35"/>
    <row r="1687" s="1" customFormat="1" x14ac:dyDescent="0.35"/>
    <row r="1688" s="1" customFormat="1" x14ac:dyDescent="0.35"/>
    <row r="1689" s="1" customFormat="1" x14ac:dyDescent="0.35"/>
    <row r="1690" s="1" customFormat="1" x14ac:dyDescent="0.35"/>
    <row r="1691" s="1" customFormat="1" x14ac:dyDescent="0.35"/>
    <row r="1692" s="1" customFormat="1" x14ac:dyDescent="0.35"/>
    <row r="1693" s="1" customFormat="1" x14ac:dyDescent="0.35"/>
    <row r="1694" s="1" customFormat="1" x14ac:dyDescent="0.35"/>
    <row r="1695" s="1" customFormat="1" x14ac:dyDescent="0.35"/>
    <row r="1696" s="1" customFormat="1" x14ac:dyDescent="0.35"/>
    <row r="1697" s="1" customFormat="1" x14ac:dyDescent="0.35"/>
    <row r="1698" s="1" customFormat="1" x14ac:dyDescent="0.35"/>
    <row r="1699" s="1" customFormat="1" x14ac:dyDescent="0.35"/>
    <row r="1700" s="1" customFormat="1" x14ac:dyDescent="0.35"/>
    <row r="1701" s="1" customFormat="1" x14ac:dyDescent="0.35"/>
    <row r="1702" s="1" customFormat="1" ht="14.4" customHeight="1" x14ac:dyDescent="0.35"/>
    <row r="1703" s="1" customFormat="1" ht="14.4" customHeight="1" x14ac:dyDescent="0.35"/>
    <row r="1704" s="1" customFormat="1" x14ac:dyDescent="0.35"/>
    <row r="1705" s="1" customFormat="1" x14ac:dyDescent="0.35"/>
    <row r="1706" s="1" customFormat="1" ht="14.4" customHeight="1" x14ac:dyDescent="0.35"/>
    <row r="1707" s="1" customFormat="1" ht="14.4" customHeight="1" x14ac:dyDescent="0.35"/>
    <row r="1708" s="1" customFormat="1" x14ac:dyDescent="0.35"/>
    <row r="1709" s="1" customFormat="1" x14ac:dyDescent="0.35"/>
    <row r="1710" s="1" customFormat="1" x14ac:dyDescent="0.35"/>
    <row r="1711" s="1" customFormat="1" x14ac:dyDescent="0.35"/>
    <row r="1712" s="1" customFormat="1" x14ac:dyDescent="0.35"/>
    <row r="1713" s="1" customFormat="1" x14ac:dyDescent="0.35"/>
    <row r="1714" s="1" customFormat="1" x14ac:dyDescent="0.35"/>
    <row r="1715" s="1" customFormat="1" x14ac:dyDescent="0.35"/>
    <row r="1716" s="1" customFormat="1" x14ac:dyDescent="0.35"/>
    <row r="1717" s="1" customFormat="1" x14ac:dyDescent="0.35"/>
    <row r="1718" s="1" customFormat="1" x14ac:dyDescent="0.35"/>
    <row r="1719" s="1" customFormat="1" x14ac:dyDescent="0.35"/>
    <row r="1720" s="1" customFormat="1" x14ac:dyDescent="0.35"/>
    <row r="1721" s="1" customFormat="1" x14ac:dyDescent="0.35"/>
    <row r="1722" s="1" customFormat="1" x14ac:dyDescent="0.35"/>
    <row r="1723" s="1" customFormat="1" x14ac:dyDescent="0.35"/>
    <row r="1724" s="1" customFormat="1" x14ac:dyDescent="0.35"/>
    <row r="1725" s="1" customFormat="1" x14ac:dyDescent="0.35"/>
    <row r="1726" s="1" customFormat="1" x14ac:dyDescent="0.35"/>
    <row r="1727" s="1" customFormat="1" x14ac:dyDescent="0.35"/>
    <row r="1728" s="1" customFormat="1" x14ac:dyDescent="0.35"/>
    <row r="1729" s="1" customFormat="1" x14ac:dyDescent="0.35"/>
    <row r="1730" s="1" customFormat="1" x14ac:dyDescent="0.35"/>
    <row r="1731" s="1" customFormat="1" x14ac:dyDescent="0.35"/>
    <row r="1732" s="1" customFormat="1" x14ac:dyDescent="0.35"/>
    <row r="1733" s="1" customFormat="1" x14ac:dyDescent="0.35"/>
    <row r="1734" s="1" customFormat="1" x14ac:dyDescent="0.35"/>
    <row r="1735" s="1" customFormat="1" x14ac:dyDescent="0.35"/>
    <row r="1736" s="1" customFormat="1" x14ac:dyDescent="0.35"/>
    <row r="1737" s="1" customFormat="1" x14ac:dyDescent="0.35"/>
    <row r="1738" s="1" customFormat="1" x14ac:dyDescent="0.35"/>
    <row r="1739" s="1" customFormat="1" x14ac:dyDescent="0.35"/>
    <row r="1740" s="1" customFormat="1" x14ac:dyDescent="0.35"/>
    <row r="1741" s="1" customFormat="1" x14ac:dyDescent="0.35"/>
    <row r="1742" s="1" customFormat="1" x14ac:dyDescent="0.35"/>
    <row r="1743" s="1" customFormat="1" x14ac:dyDescent="0.35"/>
    <row r="1744" s="1" customFormat="1" x14ac:dyDescent="0.35"/>
  </sheetData>
  <sheetProtection algorithmName="SHA-512" hashValue="CG/sWbf6hp913qrcxHiABJ41Dzt6UGyj1dvPiEyyXTValzUV0pKtYGa3k+0Bf55pyN39PkoLsTTZvuIqRs/w0w==" saltValue="v8f3rnuiD1PhkMw6ATAiJQ==" spinCount="100000" sheet="1" objects="1" scenarios="1" selectLockedCells="1" selectUnlockedCells="1"/>
  <dataConsolidate/>
  <mergeCells count="375">
    <mergeCell ref="AT200:BB200"/>
    <mergeCell ref="BG152:BK153"/>
    <mergeCell ref="BI156:BK157"/>
    <mergeCell ref="BG168:BK168"/>
    <mergeCell ref="BG169:BI169"/>
    <mergeCell ref="BG170:BI170"/>
    <mergeCell ref="BG171:BI171"/>
    <mergeCell ref="BG172:BI172"/>
    <mergeCell ref="BG173:BI173"/>
    <mergeCell ref="BG174:BI174"/>
    <mergeCell ref="BE200:BM200"/>
    <mergeCell ref="AV171:AX171"/>
    <mergeCell ref="AV172:AX172"/>
    <mergeCell ref="AV173:AX173"/>
    <mergeCell ref="AV174:AX174"/>
    <mergeCell ref="AV152:AZ153"/>
    <mergeCell ref="AX156:AZ157"/>
    <mergeCell ref="AV168:AZ168"/>
    <mergeCell ref="AV169:AX169"/>
    <mergeCell ref="AV170:AX170"/>
    <mergeCell ref="BM198:BN199"/>
    <mergeCell ref="BB198:BC199"/>
    <mergeCell ref="X200:AF200"/>
    <mergeCell ref="AK152:AO153"/>
    <mergeCell ref="AM156:AO157"/>
    <mergeCell ref="AK168:AO168"/>
    <mergeCell ref="AK169:AM169"/>
    <mergeCell ref="AK170:AM170"/>
    <mergeCell ref="AK171:AM171"/>
    <mergeCell ref="AK172:AM172"/>
    <mergeCell ref="AK173:AM173"/>
    <mergeCell ref="AK174:AM174"/>
    <mergeCell ref="AI200:AQ200"/>
    <mergeCell ref="Z171:AB171"/>
    <mergeCell ref="Z172:AB172"/>
    <mergeCell ref="Z173:AB173"/>
    <mergeCell ref="Z174:AB174"/>
    <mergeCell ref="Z152:AD153"/>
    <mergeCell ref="AB156:AD157"/>
    <mergeCell ref="Z168:AD168"/>
    <mergeCell ref="Z169:AB169"/>
    <mergeCell ref="Z170:AB170"/>
    <mergeCell ref="AQ198:AR199"/>
    <mergeCell ref="AF198:AG199"/>
    <mergeCell ref="B200:J200"/>
    <mergeCell ref="O152:S153"/>
    <mergeCell ref="Q156:S157"/>
    <mergeCell ref="O168:S168"/>
    <mergeCell ref="O169:Q169"/>
    <mergeCell ref="O170:Q170"/>
    <mergeCell ref="O171:Q171"/>
    <mergeCell ref="O172:Q172"/>
    <mergeCell ref="O173:Q173"/>
    <mergeCell ref="O174:Q174"/>
    <mergeCell ref="M200:U200"/>
    <mergeCell ref="D171:F171"/>
    <mergeCell ref="D172:F172"/>
    <mergeCell ref="D173:F173"/>
    <mergeCell ref="D174:F174"/>
    <mergeCell ref="D152:H153"/>
    <mergeCell ref="F156:H157"/>
    <mergeCell ref="D168:H168"/>
    <mergeCell ref="D169:F169"/>
    <mergeCell ref="D170:F170"/>
    <mergeCell ref="U198:V199"/>
    <mergeCell ref="J198:K199"/>
    <mergeCell ref="AT150:BB150"/>
    <mergeCell ref="BG102:BK103"/>
    <mergeCell ref="BI106:BK107"/>
    <mergeCell ref="BG118:BK118"/>
    <mergeCell ref="BG119:BI119"/>
    <mergeCell ref="BG120:BI120"/>
    <mergeCell ref="BG121:BI121"/>
    <mergeCell ref="BG122:BI122"/>
    <mergeCell ref="BG123:BI123"/>
    <mergeCell ref="BG124:BI124"/>
    <mergeCell ref="BE150:BM150"/>
    <mergeCell ref="AV121:AX121"/>
    <mergeCell ref="AV122:AX122"/>
    <mergeCell ref="AV123:AX123"/>
    <mergeCell ref="AV124:AX124"/>
    <mergeCell ref="AV102:AZ103"/>
    <mergeCell ref="AX106:AZ107"/>
    <mergeCell ref="AV118:AZ118"/>
    <mergeCell ref="AV119:AX119"/>
    <mergeCell ref="AV120:AX120"/>
    <mergeCell ref="BB148:BC149"/>
    <mergeCell ref="BM148:BN149"/>
    <mergeCell ref="X150:AF150"/>
    <mergeCell ref="AK102:AO103"/>
    <mergeCell ref="AM106:AO107"/>
    <mergeCell ref="AK118:AO118"/>
    <mergeCell ref="AK119:AM119"/>
    <mergeCell ref="AK120:AM120"/>
    <mergeCell ref="AK121:AM121"/>
    <mergeCell ref="AK122:AM122"/>
    <mergeCell ref="AK123:AM123"/>
    <mergeCell ref="AK124:AM124"/>
    <mergeCell ref="AI150:AQ150"/>
    <mergeCell ref="Z121:AB121"/>
    <mergeCell ref="Z122:AB122"/>
    <mergeCell ref="Z123:AB123"/>
    <mergeCell ref="Z124:AB124"/>
    <mergeCell ref="Z102:AD103"/>
    <mergeCell ref="AB106:AD107"/>
    <mergeCell ref="Z118:AD118"/>
    <mergeCell ref="Z119:AB119"/>
    <mergeCell ref="Z120:AB120"/>
    <mergeCell ref="AF148:AG149"/>
    <mergeCell ref="AQ148:AR149"/>
    <mergeCell ref="B150:J150"/>
    <mergeCell ref="O102:S103"/>
    <mergeCell ref="Q106:S107"/>
    <mergeCell ref="O118:S118"/>
    <mergeCell ref="O119:Q119"/>
    <mergeCell ref="O120:Q120"/>
    <mergeCell ref="O121:Q121"/>
    <mergeCell ref="O122:Q122"/>
    <mergeCell ref="O123:Q123"/>
    <mergeCell ref="O124:Q124"/>
    <mergeCell ref="M150:U150"/>
    <mergeCell ref="D121:F121"/>
    <mergeCell ref="D122:F122"/>
    <mergeCell ref="D123:F123"/>
    <mergeCell ref="D124:F124"/>
    <mergeCell ref="D102:H103"/>
    <mergeCell ref="F106:H107"/>
    <mergeCell ref="D118:H118"/>
    <mergeCell ref="D119:F119"/>
    <mergeCell ref="D120:F120"/>
    <mergeCell ref="J148:K149"/>
    <mergeCell ref="U148:V149"/>
    <mergeCell ref="AT100:BB100"/>
    <mergeCell ref="BG52:BK53"/>
    <mergeCell ref="BI56:BK57"/>
    <mergeCell ref="BG68:BK68"/>
    <mergeCell ref="BG69:BI69"/>
    <mergeCell ref="BG70:BI70"/>
    <mergeCell ref="BG71:BI71"/>
    <mergeCell ref="BG72:BI72"/>
    <mergeCell ref="BG73:BI73"/>
    <mergeCell ref="BG74:BI74"/>
    <mergeCell ref="BE100:BM100"/>
    <mergeCell ref="AV71:AX71"/>
    <mergeCell ref="AV72:AX72"/>
    <mergeCell ref="AV73:AX73"/>
    <mergeCell ref="AV74:AX74"/>
    <mergeCell ref="AV52:AZ53"/>
    <mergeCell ref="AX56:AZ57"/>
    <mergeCell ref="AV68:AZ68"/>
    <mergeCell ref="AV69:AX69"/>
    <mergeCell ref="AV70:AX70"/>
    <mergeCell ref="BM98:BN99"/>
    <mergeCell ref="BB98:BC99"/>
    <mergeCell ref="X100:AF100"/>
    <mergeCell ref="AK52:AO53"/>
    <mergeCell ref="AM56:AO57"/>
    <mergeCell ref="AK68:AO68"/>
    <mergeCell ref="AK69:AM69"/>
    <mergeCell ref="AK70:AM70"/>
    <mergeCell ref="AK71:AM71"/>
    <mergeCell ref="AK72:AM72"/>
    <mergeCell ref="AK73:AM73"/>
    <mergeCell ref="AK74:AM74"/>
    <mergeCell ref="AI100:AQ100"/>
    <mergeCell ref="Z71:AB71"/>
    <mergeCell ref="Z72:AB72"/>
    <mergeCell ref="Z73:AB73"/>
    <mergeCell ref="Z74:AB74"/>
    <mergeCell ref="Z52:AD53"/>
    <mergeCell ref="AB56:AD57"/>
    <mergeCell ref="Z68:AD68"/>
    <mergeCell ref="Z69:AB69"/>
    <mergeCell ref="Z70:AB70"/>
    <mergeCell ref="AQ98:AR99"/>
    <mergeCell ref="AF98:AG99"/>
    <mergeCell ref="B100:J100"/>
    <mergeCell ref="O52:S53"/>
    <mergeCell ref="Q56:S57"/>
    <mergeCell ref="O68:S68"/>
    <mergeCell ref="O69:Q69"/>
    <mergeCell ref="O70:Q70"/>
    <mergeCell ref="O71:Q71"/>
    <mergeCell ref="O72:Q72"/>
    <mergeCell ref="O73:Q73"/>
    <mergeCell ref="O74:Q74"/>
    <mergeCell ref="M100:U100"/>
    <mergeCell ref="D69:F69"/>
    <mergeCell ref="D70:F70"/>
    <mergeCell ref="D52:H53"/>
    <mergeCell ref="F56:H57"/>
    <mergeCell ref="D68:H68"/>
    <mergeCell ref="U98:V99"/>
    <mergeCell ref="J98:K99"/>
    <mergeCell ref="AT50:BB50"/>
    <mergeCell ref="BG2:BK3"/>
    <mergeCell ref="BI6:BK7"/>
    <mergeCell ref="BG18:BK18"/>
    <mergeCell ref="BG19:BI19"/>
    <mergeCell ref="BG20:BI20"/>
    <mergeCell ref="BG21:BI21"/>
    <mergeCell ref="BG22:BI22"/>
    <mergeCell ref="BG23:BI23"/>
    <mergeCell ref="BG24:BI24"/>
    <mergeCell ref="BE50:BM50"/>
    <mergeCell ref="AV21:AX21"/>
    <mergeCell ref="AV22:AX22"/>
    <mergeCell ref="AV23:AX23"/>
    <mergeCell ref="AV24:AX24"/>
    <mergeCell ref="AV2:AZ3"/>
    <mergeCell ref="AX6:AZ7"/>
    <mergeCell ref="AV18:AZ18"/>
    <mergeCell ref="AV19:AX19"/>
    <mergeCell ref="AV20:AX20"/>
    <mergeCell ref="BB48:BC49"/>
    <mergeCell ref="BM48:BN49"/>
    <mergeCell ref="X50:AF50"/>
    <mergeCell ref="AK2:AO3"/>
    <mergeCell ref="AM6:AO7"/>
    <mergeCell ref="AK18:AO18"/>
    <mergeCell ref="AK19:AM19"/>
    <mergeCell ref="AK20:AM20"/>
    <mergeCell ref="AK21:AM21"/>
    <mergeCell ref="AK22:AM22"/>
    <mergeCell ref="AK23:AM23"/>
    <mergeCell ref="AK24:AM24"/>
    <mergeCell ref="AI50:AQ50"/>
    <mergeCell ref="Z21:AB21"/>
    <mergeCell ref="Z22:AB22"/>
    <mergeCell ref="Z23:AB23"/>
    <mergeCell ref="Z24:AB24"/>
    <mergeCell ref="Z2:AD3"/>
    <mergeCell ref="AB6:AD7"/>
    <mergeCell ref="Z18:AD18"/>
    <mergeCell ref="Z19:AB19"/>
    <mergeCell ref="Z20:AB20"/>
    <mergeCell ref="AF48:AG49"/>
    <mergeCell ref="AQ48:AR49"/>
    <mergeCell ref="O21:Q21"/>
    <mergeCell ref="O22:Q22"/>
    <mergeCell ref="O23:Q23"/>
    <mergeCell ref="O24:Q24"/>
    <mergeCell ref="M50:U50"/>
    <mergeCell ref="O2:S3"/>
    <mergeCell ref="Q6:S7"/>
    <mergeCell ref="O18:S18"/>
    <mergeCell ref="O19:Q19"/>
    <mergeCell ref="O20:Q20"/>
    <mergeCell ref="U48:V49"/>
    <mergeCell ref="F5:H5"/>
    <mergeCell ref="F6:H6"/>
    <mergeCell ref="F7:H7"/>
    <mergeCell ref="D2:H3"/>
    <mergeCell ref="A45:B45"/>
    <mergeCell ref="A38:B38"/>
    <mergeCell ref="A39:B39"/>
    <mergeCell ref="A40:B40"/>
    <mergeCell ref="A41:B41"/>
    <mergeCell ref="A42:B42"/>
    <mergeCell ref="A43:B43"/>
    <mergeCell ref="A44:B44"/>
    <mergeCell ref="A14:B14"/>
    <mergeCell ref="A15:B15"/>
    <mergeCell ref="A16:B16"/>
    <mergeCell ref="A17:B17"/>
    <mergeCell ref="A12:B12"/>
    <mergeCell ref="A13:B13"/>
    <mergeCell ref="F9:K9"/>
    <mergeCell ref="A18:B18"/>
    <mergeCell ref="A19:B19"/>
    <mergeCell ref="A20:B20"/>
    <mergeCell ref="A21:B21"/>
    <mergeCell ref="A22:B22"/>
    <mergeCell ref="A23:B23"/>
    <mergeCell ref="A24:B24"/>
    <mergeCell ref="A25:B25"/>
    <mergeCell ref="A46:B46"/>
    <mergeCell ref="A47:B47"/>
    <mergeCell ref="D72:F72"/>
    <mergeCell ref="D73:F73"/>
    <mergeCell ref="D74:F74"/>
    <mergeCell ref="D71:F71"/>
    <mergeCell ref="A36:B36"/>
    <mergeCell ref="A37:B37"/>
    <mergeCell ref="A31:B31"/>
    <mergeCell ref="A32:B32"/>
    <mergeCell ref="A33:B33"/>
    <mergeCell ref="A34:B34"/>
    <mergeCell ref="A35:B35"/>
    <mergeCell ref="A26:B26"/>
    <mergeCell ref="A27:B27"/>
    <mergeCell ref="A28:B28"/>
    <mergeCell ref="A29:B29"/>
    <mergeCell ref="A30:B30"/>
    <mergeCell ref="D202:H203"/>
    <mergeCell ref="O202:S203"/>
    <mergeCell ref="Z202:AD203"/>
    <mergeCell ref="AK202:AO203"/>
    <mergeCell ref="AV202:AZ203"/>
    <mergeCell ref="BG202:BK203"/>
    <mergeCell ref="F206:H207"/>
    <mergeCell ref="Q206:S207"/>
    <mergeCell ref="AB206:AD207"/>
    <mergeCell ref="AM206:AO207"/>
    <mergeCell ref="AX206:AZ207"/>
    <mergeCell ref="BI206:BK207"/>
    <mergeCell ref="D218:H218"/>
    <mergeCell ref="O218:S218"/>
    <mergeCell ref="Z218:AD218"/>
    <mergeCell ref="AK218:AO218"/>
    <mergeCell ref="AV218:AZ218"/>
    <mergeCell ref="BG218:BK218"/>
    <mergeCell ref="D219:F219"/>
    <mergeCell ref="O219:Q219"/>
    <mergeCell ref="Z219:AB219"/>
    <mergeCell ref="AK219:AM219"/>
    <mergeCell ref="AV219:AX219"/>
    <mergeCell ref="BG219:BI219"/>
    <mergeCell ref="D220:F220"/>
    <mergeCell ref="O220:Q220"/>
    <mergeCell ref="Z220:AB220"/>
    <mergeCell ref="AK220:AM220"/>
    <mergeCell ref="AV220:AX220"/>
    <mergeCell ref="BG220:BI220"/>
    <mergeCell ref="D221:F221"/>
    <mergeCell ref="O221:Q221"/>
    <mergeCell ref="Z221:AB221"/>
    <mergeCell ref="AK221:AM221"/>
    <mergeCell ref="AV221:AX221"/>
    <mergeCell ref="BG221:BI221"/>
    <mergeCell ref="D222:F222"/>
    <mergeCell ref="O222:Q222"/>
    <mergeCell ref="Z222:AB222"/>
    <mergeCell ref="AK222:AM222"/>
    <mergeCell ref="AV222:AX222"/>
    <mergeCell ref="BG222:BI222"/>
    <mergeCell ref="D223:F223"/>
    <mergeCell ref="O223:Q223"/>
    <mergeCell ref="Z223:AB223"/>
    <mergeCell ref="AK223:AM223"/>
    <mergeCell ref="AV223:AX223"/>
    <mergeCell ref="BG223:BI223"/>
    <mergeCell ref="D224:F224"/>
    <mergeCell ref="O224:Q224"/>
    <mergeCell ref="Z224:AB224"/>
    <mergeCell ref="AK224:AM224"/>
    <mergeCell ref="AV224:AX224"/>
    <mergeCell ref="BG224:BI224"/>
    <mergeCell ref="B250:J250"/>
    <mergeCell ref="M250:U250"/>
    <mergeCell ref="X250:AF250"/>
    <mergeCell ref="AI250:AQ250"/>
    <mergeCell ref="AT250:BB250"/>
    <mergeCell ref="BE250:BM250"/>
    <mergeCell ref="U248:V249"/>
    <mergeCell ref="AF248:AG249"/>
    <mergeCell ref="AQ248:AR249"/>
    <mergeCell ref="BB248:BC249"/>
    <mergeCell ref="BM248:BN249"/>
    <mergeCell ref="J248:K249"/>
    <mergeCell ref="D252:H253"/>
    <mergeCell ref="O252:S253"/>
    <mergeCell ref="Z252:AD253"/>
    <mergeCell ref="AK252:AO253"/>
    <mergeCell ref="AV252:AZ253"/>
    <mergeCell ref="B300:J300"/>
    <mergeCell ref="M300:U300"/>
    <mergeCell ref="X300:AF300"/>
    <mergeCell ref="AI300:AQ300"/>
    <mergeCell ref="AT300:BB300"/>
    <mergeCell ref="BB298:BC299"/>
    <mergeCell ref="AQ298:AR299"/>
    <mergeCell ref="AF298:AG299"/>
    <mergeCell ref="U298:V299"/>
    <mergeCell ref="J298:K299"/>
  </mergeCells>
  <pageMargins left="0.70866141732283472" right="0.70866141732283472" top="0.74803149606299213" bottom="0.74803149606299213" header="0.31496062992125984" footer="0.31496062992125984"/>
  <pageSetup paperSize="9" fitToWidth="0" fitToHeight="0" pageOrder="overThenDown"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F4BC6D-4AE1-4384-BCC7-E0D00A2A806D}">
          <x14:formula1>
            <xm:f>Database!$N$177</xm:f>
          </x14:formula1>
          <xm:sqref>F6:H6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10E2-0D78-4608-A85B-FAA9564CFD6A}">
  <dimension ref="A4:X211"/>
  <sheetViews>
    <sheetView showGridLines="0" topLeftCell="XFD1048576" zoomScaleNormal="100" workbookViewId="0">
      <selection activeCell="A154" sqref="A1:XFD1048576"/>
    </sheetView>
  </sheetViews>
  <sheetFormatPr defaultColWidth="0" defaultRowHeight="13" customHeight="1" zeroHeight="1" x14ac:dyDescent="0.35"/>
  <cols>
    <col min="1" max="1" width="7.453125" style="162" hidden="1" customWidth="1"/>
    <col min="2" max="2" width="15.90625" style="162" hidden="1" customWidth="1"/>
    <col min="3" max="11" width="7.453125" style="162" hidden="1" customWidth="1"/>
    <col min="12" max="13" width="7.36328125" style="162" hidden="1" customWidth="1"/>
    <col min="14" max="24" width="7.453125" style="162" hidden="1" customWidth="1"/>
    <col min="25" max="16384" width="7.36328125" style="162" hidden="1"/>
  </cols>
  <sheetData>
    <row r="4" spans="1:24" ht="13" hidden="1" customHeight="1" x14ac:dyDescent="0.35">
      <c r="A4" s="161">
        <v>1</v>
      </c>
      <c r="B4" s="161"/>
      <c r="D4" s="161"/>
      <c r="F4" s="161"/>
      <c r="H4" s="161"/>
      <c r="J4" s="161"/>
      <c r="N4" s="162">
        <v>2</v>
      </c>
      <c r="O4" s="163"/>
    </row>
    <row r="5" spans="1:24" ht="13" hidden="1" customHeight="1" x14ac:dyDescent="0.35">
      <c r="A5" s="161"/>
      <c r="B5" s="161">
        <f>'(1)'!$B$3</f>
        <v>0</v>
      </c>
      <c r="C5" s="161">
        <f>'(2)'!$B$3</f>
        <v>0</v>
      </c>
      <c r="D5" s="161">
        <f>'(3)'!$B$3</f>
        <v>0</v>
      </c>
      <c r="E5" s="161">
        <f>'(4)'!$B$3</f>
        <v>0</v>
      </c>
      <c r="F5" s="161">
        <f>'(5)'!$B$3</f>
        <v>0</v>
      </c>
      <c r="G5" s="161">
        <f>'(6)'!$B$3</f>
        <v>0</v>
      </c>
      <c r="H5" s="161">
        <f>'(7)'!$B$3</f>
        <v>0</v>
      </c>
      <c r="I5" s="161">
        <f>'(8)'!$B$3</f>
        <v>0</v>
      </c>
      <c r="J5" s="161">
        <f>'(9)'!$B$3</f>
        <v>0</v>
      </c>
      <c r="K5" s="161">
        <f>'(10)'!$B$3</f>
        <v>0</v>
      </c>
      <c r="O5" s="161">
        <f>'(1)'!$B$3</f>
        <v>0</v>
      </c>
      <c r="P5" s="161">
        <f>'(2)'!$B$3</f>
        <v>0</v>
      </c>
      <c r="Q5" s="161">
        <f>'(3)'!$B$3</f>
        <v>0</v>
      </c>
      <c r="R5" s="161">
        <f>'(4)'!$B$3</f>
        <v>0</v>
      </c>
      <c r="S5" s="161">
        <f>'(5)'!$B$3</f>
        <v>0</v>
      </c>
      <c r="T5" s="161">
        <f>'(6)'!$B$3</f>
        <v>0</v>
      </c>
      <c r="U5" s="161">
        <f>'(7)'!$B$3</f>
        <v>0</v>
      </c>
      <c r="V5" s="161">
        <f>'(8)'!$B$3</f>
        <v>0</v>
      </c>
      <c r="W5" s="161">
        <f>'(9)'!$B$3</f>
        <v>0</v>
      </c>
      <c r="X5" s="161">
        <f>'(10)'!$B$3</f>
        <v>0</v>
      </c>
    </row>
    <row r="6" spans="1:24" ht="13" hidden="1" customHeight="1" x14ac:dyDescent="0.35">
      <c r="A6" s="161"/>
      <c r="B6" s="164" t="str">
        <f>'(1)'!$C7</f>
        <v>Cijfer</v>
      </c>
      <c r="C6" s="164" t="str">
        <f>'(2)'!$C7</f>
        <v>Cijfer</v>
      </c>
      <c r="D6" s="164" t="str">
        <f>'(3)'!$C7</f>
        <v>Cijfer</v>
      </c>
      <c r="E6" s="164" t="str">
        <f>'(4)'!$C7</f>
        <v>Cijfer</v>
      </c>
      <c r="F6" s="164" t="str">
        <f>'(5)'!$C7</f>
        <v>Cijfer</v>
      </c>
      <c r="G6" s="164" t="str">
        <f>'(6)'!$C7</f>
        <v>Cijfer</v>
      </c>
      <c r="H6" s="164" t="str">
        <f>'(7)'!$C7</f>
        <v>Cijfer</v>
      </c>
      <c r="I6" s="164" t="str">
        <f>'(8)'!$C7</f>
        <v>Cijfer</v>
      </c>
      <c r="J6" s="164" t="str">
        <f>'(9)'!$C7</f>
        <v>Cijfer</v>
      </c>
      <c r="K6" s="164" t="str">
        <f>'(10)'!$C7</f>
        <v>Cijfer</v>
      </c>
      <c r="N6" s="161"/>
      <c r="O6" s="165" t="str">
        <f>'(1)'!$D7</f>
        <v>Totaal</v>
      </c>
      <c r="P6" s="165" t="str">
        <f>'(2)'!$D7</f>
        <v>Totaal</v>
      </c>
      <c r="Q6" s="165" t="str">
        <f>'(3)'!$D7</f>
        <v>Totaal</v>
      </c>
      <c r="R6" s="165" t="str">
        <f>'(4)'!$D7</f>
        <v>Totaal</v>
      </c>
      <c r="S6" s="165" t="str">
        <f>'(5)'!$D7</f>
        <v>Totaal</v>
      </c>
      <c r="T6" s="165" t="str">
        <f>'(6)'!$D7</f>
        <v>Totaal</v>
      </c>
      <c r="U6" s="165" t="str">
        <f>'(7)'!$D7</f>
        <v>Totaal</v>
      </c>
      <c r="V6" s="165" t="str">
        <f>'(8)'!$D7</f>
        <v>Totaal</v>
      </c>
      <c r="W6" s="165" t="str">
        <f>'(9)'!$D7</f>
        <v>Totaal</v>
      </c>
      <c r="X6" s="165" t="str">
        <f>'(10)'!$D7</f>
        <v>Totaal</v>
      </c>
    </row>
    <row r="7" spans="1:24" ht="13" hidden="1" customHeight="1" x14ac:dyDescent="0.35">
      <c r="A7" s="161" t="str">
        <f>'(1)'!$B8</f>
        <v>Gemiddeld</v>
      </c>
      <c r="B7" s="164" t="e">
        <f>'(1)'!$C8</f>
        <v>#DIV/0!</v>
      </c>
      <c r="C7" s="164">
        <f>'(2)'!$C8</f>
        <v>0</v>
      </c>
      <c r="D7" s="164">
        <f>'(3)'!$C8</f>
        <v>0</v>
      </c>
      <c r="E7" s="164">
        <f>'(4)'!$C8</f>
        <v>0</v>
      </c>
      <c r="F7" s="164">
        <f>'(5)'!$C8</f>
        <v>0</v>
      </c>
      <c r="G7" s="164">
        <f>'(6)'!$C8</f>
        <v>0</v>
      </c>
      <c r="H7" s="164">
        <f>'(7)'!$C8</f>
        <v>0</v>
      </c>
      <c r="I7" s="164">
        <f>'(8)'!$C8</f>
        <v>0</v>
      </c>
      <c r="J7" s="164">
        <f>'(9)'!$C8</f>
        <v>0</v>
      </c>
      <c r="K7" s="164">
        <f>'(10)'!$C8</f>
        <v>0</v>
      </c>
      <c r="N7" s="161" t="str">
        <f>'(1)'!$B8</f>
        <v>Gemiddeld</v>
      </c>
      <c r="O7" s="165" t="e">
        <f>'(1)'!$D8</f>
        <v>#DIV/0!</v>
      </c>
      <c r="P7" s="165">
        <f>'(2)'!$D8</f>
        <v>0</v>
      </c>
      <c r="Q7" s="165">
        <f>'(3)'!$D8</f>
        <v>0</v>
      </c>
      <c r="R7" s="165">
        <f>'(4)'!$D8</f>
        <v>0</v>
      </c>
      <c r="S7" s="165">
        <f>'(5)'!$D8</f>
        <v>0</v>
      </c>
      <c r="T7" s="165">
        <f>'(6)'!$D8</f>
        <v>0</v>
      </c>
      <c r="U7" s="165">
        <f>'(7)'!$D8</f>
        <v>0</v>
      </c>
      <c r="V7" s="165">
        <f>'(8)'!$D8</f>
        <v>0</v>
      </c>
      <c r="W7" s="165">
        <f>'(9)'!$D8</f>
        <v>0</v>
      </c>
      <c r="X7" s="165">
        <f>'(10)'!$D8</f>
        <v>0</v>
      </c>
    </row>
    <row r="8" spans="1:24" ht="13" hidden="1" customHeight="1" x14ac:dyDescent="0.35">
      <c r="A8" s="161" t="str">
        <f>'(1)'!$B9</f>
        <v>Totaal</v>
      </c>
      <c r="B8" s="164">
        <f>'(1)'!$C9</f>
        <v>0</v>
      </c>
      <c r="C8" s="164">
        <f>'(2)'!$C9</f>
        <v>0</v>
      </c>
      <c r="D8" s="164">
        <f>'(3)'!$C9</f>
        <v>0</v>
      </c>
      <c r="E8" s="164">
        <f>'(4)'!$C9</f>
        <v>0</v>
      </c>
      <c r="F8" s="164">
        <f>'(5)'!$C9</f>
        <v>0</v>
      </c>
      <c r="G8" s="164">
        <f>'(6)'!$C9</f>
        <v>0</v>
      </c>
      <c r="H8" s="164">
        <f>'(7)'!$C9</f>
        <v>0</v>
      </c>
      <c r="I8" s="164">
        <f>'(8)'!$C9</f>
        <v>0</v>
      </c>
      <c r="J8" s="164">
        <f>'(9)'!$C9</f>
        <v>0</v>
      </c>
      <c r="K8" s="164">
        <f>'(10)'!$C9</f>
        <v>0</v>
      </c>
      <c r="N8" s="161" t="str">
        <f>'(1)'!$B9</f>
        <v>Totaal</v>
      </c>
      <c r="O8" s="165">
        <f>'(1)'!$D9</f>
        <v>0</v>
      </c>
      <c r="P8" s="165">
        <f>'(2)'!$D9</f>
        <v>0</v>
      </c>
      <c r="Q8" s="165">
        <f>'(3)'!$D9</f>
        <v>0</v>
      </c>
      <c r="R8" s="165">
        <f>'(4)'!$D9</f>
        <v>0</v>
      </c>
      <c r="S8" s="165">
        <f>'(5)'!$D9</f>
        <v>0</v>
      </c>
      <c r="T8" s="165">
        <f>'(6)'!$D9</f>
        <v>0</v>
      </c>
      <c r="U8" s="165">
        <f>'(7)'!$D9</f>
        <v>0</v>
      </c>
      <c r="V8" s="165">
        <f>'(8)'!$D9</f>
        <v>0</v>
      </c>
      <c r="W8" s="165">
        <f>'(9)'!$D9</f>
        <v>0</v>
      </c>
      <c r="X8" s="165">
        <f>'(10)'!$D9</f>
        <v>0</v>
      </c>
    </row>
    <row r="9" spans="1:24" ht="13" hidden="1" customHeight="1" x14ac:dyDescent="0.35">
      <c r="A9" s="161">
        <f>'(1)'!$B10</f>
        <v>0</v>
      </c>
      <c r="B9" s="164">
        <f>'(1)'!$C10</f>
        <v>0</v>
      </c>
      <c r="C9" s="164">
        <f>'(2)'!$C10</f>
        <v>0</v>
      </c>
      <c r="D9" s="164">
        <f>'(3)'!$C10</f>
        <v>0</v>
      </c>
      <c r="E9" s="164">
        <f>'(4)'!$C10</f>
        <v>0</v>
      </c>
      <c r="F9" s="164">
        <f>'(5)'!$C10</f>
        <v>0</v>
      </c>
      <c r="G9" s="164">
        <f>'(6)'!$C10</f>
        <v>0</v>
      </c>
      <c r="H9" s="164">
        <f>'(7)'!$C10</f>
        <v>0</v>
      </c>
      <c r="I9" s="164">
        <f>'(8)'!$C10</f>
        <v>0</v>
      </c>
      <c r="J9" s="164">
        <f>'(9)'!$C10</f>
        <v>0</v>
      </c>
      <c r="K9" s="164">
        <f>'(10)'!$C10</f>
        <v>0</v>
      </c>
      <c r="N9" s="161">
        <f>'(1)'!$B10</f>
        <v>0</v>
      </c>
      <c r="O9" s="165">
        <f>'(1)'!$D10</f>
        <v>0</v>
      </c>
      <c r="P9" s="165">
        <f>'(2)'!$D10</f>
        <v>0</v>
      </c>
      <c r="Q9" s="165">
        <f>'(3)'!$D10</f>
        <v>0</v>
      </c>
      <c r="R9" s="165">
        <f>'(4)'!$D10</f>
        <v>0</v>
      </c>
      <c r="S9" s="165">
        <f>'(5)'!$D10</f>
        <v>0</v>
      </c>
      <c r="T9" s="165">
        <f>'(6)'!$D10</f>
        <v>0</v>
      </c>
      <c r="U9" s="165">
        <f>'(7)'!$D10</f>
        <v>0</v>
      </c>
      <c r="V9" s="165">
        <f>'(8)'!$D10</f>
        <v>0</v>
      </c>
      <c r="W9" s="165">
        <f>'(9)'!$D10</f>
        <v>0</v>
      </c>
      <c r="X9" s="165">
        <f>'(10)'!$D10</f>
        <v>0</v>
      </c>
    </row>
    <row r="10" spans="1:24" ht="13" hidden="1" customHeight="1" x14ac:dyDescent="0.35">
      <c r="A10" s="161">
        <f>'(1)'!$B11</f>
        <v>0</v>
      </c>
      <c r="B10" s="164">
        <f>'(1)'!$C11</f>
        <v>0</v>
      </c>
      <c r="C10" s="164">
        <f>'(2)'!$C11</f>
        <v>0</v>
      </c>
      <c r="D10" s="164">
        <f>'(3)'!$C11</f>
        <v>0</v>
      </c>
      <c r="E10" s="164">
        <f>'(4)'!$C11</f>
        <v>0</v>
      </c>
      <c r="F10" s="164">
        <f>'(5)'!$C11</f>
        <v>0</v>
      </c>
      <c r="G10" s="164">
        <f>'(6)'!$C11</f>
        <v>0</v>
      </c>
      <c r="H10" s="164">
        <f>'(7)'!$C11</f>
        <v>0</v>
      </c>
      <c r="I10" s="164">
        <f>'(8)'!$C11</f>
        <v>0</v>
      </c>
      <c r="J10" s="164">
        <f>'(9)'!$C11</f>
        <v>0</v>
      </c>
      <c r="K10" s="164">
        <f>'(10)'!$C11</f>
        <v>0</v>
      </c>
      <c r="N10" s="161">
        <f>'(1)'!$B11</f>
        <v>0</v>
      </c>
      <c r="O10" s="165">
        <f>'(1)'!$D11</f>
        <v>0</v>
      </c>
      <c r="P10" s="165">
        <f>'(2)'!$D11</f>
        <v>0</v>
      </c>
      <c r="Q10" s="165">
        <f>'(3)'!$D11</f>
        <v>0</v>
      </c>
      <c r="R10" s="165">
        <f>'(4)'!$D11</f>
        <v>0</v>
      </c>
      <c r="S10" s="165">
        <f>'(5)'!$D11</f>
        <v>0</v>
      </c>
      <c r="T10" s="165">
        <f>'(6)'!$D11</f>
        <v>0</v>
      </c>
      <c r="U10" s="165">
        <f>'(7)'!$D11</f>
        <v>0</v>
      </c>
      <c r="V10" s="165">
        <f>'(8)'!$D11</f>
        <v>0</v>
      </c>
      <c r="W10" s="165">
        <f>'(9)'!$D11</f>
        <v>0</v>
      </c>
      <c r="X10" s="165">
        <f>'(10)'!$D11</f>
        <v>0</v>
      </c>
    </row>
    <row r="11" spans="1:24" ht="13" hidden="1" customHeight="1" x14ac:dyDescent="0.35">
      <c r="A11" s="161">
        <f>'(1)'!$B12</f>
        <v>0</v>
      </c>
      <c r="B11" s="164">
        <f>'(1)'!$C12</f>
        <v>0</v>
      </c>
      <c r="C11" s="164">
        <f>'(2)'!$C12</f>
        <v>0</v>
      </c>
      <c r="D11" s="164">
        <f>'(3)'!$C12</f>
        <v>0</v>
      </c>
      <c r="E11" s="164">
        <f>'(4)'!$C12</f>
        <v>0</v>
      </c>
      <c r="F11" s="164">
        <f>'(5)'!$C12</f>
        <v>0</v>
      </c>
      <c r="G11" s="164">
        <f>'(6)'!$C12</f>
        <v>0</v>
      </c>
      <c r="H11" s="164">
        <f>'(7)'!$C12</f>
        <v>0</v>
      </c>
      <c r="I11" s="164">
        <f>'(8)'!$C12</f>
        <v>0</v>
      </c>
      <c r="J11" s="164">
        <f>'(9)'!$C12</f>
        <v>0</v>
      </c>
      <c r="K11" s="164">
        <f>'(10)'!$C12</f>
        <v>0</v>
      </c>
      <c r="N11" s="161">
        <f>'(1)'!$B12</f>
        <v>0</v>
      </c>
      <c r="O11" s="165">
        <f>'(1)'!$D12</f>
        <v>0</v>
      </c>
      <c r="P11" s="165">
        <f>'(2)'!$D12</f>
        <v>0</v>
      </c>
      <c r="Q11" s="165">
        <f>'(3)'!$D12</f>
        <v>0</v>
      </c>
      <c r="R11" s="165">
        <f>'(4)'!$D12</f>
        <v>0</v>
      </c>
      <c r="S11" s="165">
        <f>'(5)'!$D12</f>
        <v>0</v>
      </c>
      <c r="T11" s="165">
        <f>'(6)'!$D12</f>
        <v>0</v>
      </c>
      <c r="U11" s="165">
        <f>'(7)'!$D12</f>
        <v>0</v>
      </c>
      <c r="V11" s="165">
        <f>'(8)'!$D12</f>
        <v>0</v>
      </c>
      <c r="W11" s="165">
        <f>'(9)'!$D12</f>
        <v>0</v>
      </c>
      <c r="X11" s="165">
        <f>'(10)'!$D12</f>
        <v>0</v>
      </c>
    </row>
    <row r="12" spans="1:24" ht="13" hidden="1" customHeight="1" x14ac:dyDescent="0.35">
      <c r="A12" s="161">
        <f>'(1)'!$B13</f>
        <v>0</v>
      </c>
      <c r="B12" s="164">
        <f>'(1)'!$C13</f>
        <v>0</v>
      </c>
      <c r="C12" s="164">
        <f>'(2)'!$C13</f>
        <v>0</v>
      </c>
      <c r="D12" s="164">
        <f>'(3)'!$C13</f>
        <v>0</v>
      </c>
      <c r="E12" s="164">
        <f>'(4)'!$C13</f>
        <v>0</v>
      </c>
      <c r="F12" s="164">
        <f>'(5)'!$C13</f>
        <v>0</v>
      </c>
      <c r="G12" s="164">
        <f>'(6)'!$C13</f>
        <v>0</v>
      </c>
      <c r="H12" s="164">
        <f>'(7)'!$C13</f>
        <v>0</v>
      </c>
      <c r="I12" s="164">
        <f>'(8)'!$C13</f>
        <v>0</v>
      </c>
      <c r="J12" s="164">
        <f>'(9)'!$C13</f>
        <v>0</v>
      </c>
      <c r="K12" s="164">
        <f>'(10)'!$C13</f>
        <v>0</v>
      </c>
      <c r="N12" s="161">
        <f>'(1)'!$B13</f>
        <v>0</v>
      </c>
      <c r="O12" s="165">
        <f>'(1)'!$D13</f>
        <v>0</v>
      </c>
      <c r="P12" s="165">
        <f>'(2)'!$D13</f>
        <v>0</v>
      </c>
      <c r="Q12" s="165">
        <f>'(3)'!$D13</f>
        <v>0</v>
      </c>
      <c r="R12" s="165">
        <f>'(4)'!$D13</f>
        <v>0</v>
      </c>
      <c r="S12" s="165">
        <f>'(5)'!$D13</f>
        <v>0</v>
      </c>
      <c r="T12" s="165">
        <f>'(6)'!$D13</f>
        <v>0</v>
      </c>
      <c r="U12" s="165">
        <f>'(7)'!$D13</f>
        <v>0</v>
      </c>
      <c r="V12" s="165">
        <f>'(8)'!$D13</f>
        <v>0</v>
      </c>
      <c r="W12" s="165">
        <f>'(9)'!$D13</f>
        <v>0</v>
      </c>
      <c r="X12" s="165">
        <f>'(10)'!$D13</f>
        <v>0</v>
      </c>
    </row>
    <row r="13" spans="1:24" ht="13" hidden="1" customHeight="1" x14ac:dyDescent="0.35">
      <c r="A13" s="161">
        <f>'(1)'!$B14</f>
        <v>0</v>
      </c>
      <c r="B13" s="164">
        <f>'(1)'!$C14</f>
        <v>0</v>
      </c>
      <c r="C13" s="164">
        <f>'(2)'!$C14</f>
        <v>0</v>
      </c>
      <c r="D13" s="164">
        <f>'(3)'!$C14</f>
        <v>0</v>
      </c>
      <c r="E13" s="164">
        <f>'(4)'!$C14</f>
        <v>0</v>
      </c>
      <c r="F13" s="164">
        <f>'(5)'!$C14</f>
        <v>0</v>
      </c>
      <c r="G13" s="164">
        <f>'(6)'!$C14</f>
        <v>0</v>
      </c>
      <c r="H13" s="164">
        <f>'(7)'!$C14</f>
        <v>0</v>
      </c>
      <c r="I13" s="164">
        <f>'(8)'!$C14</f>
        <v>0</v>
      </c>
      <c r="J13" s="164">
        <f>'(9)'!$C14</f>
        <v>0</v>
      </c>
      <c r="K13" s="164">
        <f>'(10)'!$C14</f>
        <v>0</v>
      </c>
      <c r="N13" s="161">
        <f>'(1)'!$B14</f>
        <v>0</v>
      </c>
      <c r="O13" s="165">
        <f>'(1)'!$D14</f>
        <v>0</v>
      </c>
      <c r="P13" s="165">
        <f>'(2)'!$D14</f>
        <v>0</v>
      </c>
      <c r="Q13" s="165">
        <f>'(3)'!$D14</f>
        <v>0</v>
      </c>
      <c r="R13" s="165">
        <f>'(4)'!$D14</f>
        <v>0</v>
      </c>
      <c r="S13" s="165">
        <f>'(5)'!$D14</f>
        <v>0</v>
      </c>
      <c r="T13" s="165">
        <f>'(6)'!$D14</f>
        <v>0</v>
      </c>
      <c r="U13" s="165">
        <f>'(7)'!$D14</f>
        <v>0</v>
      </c>
      <c r="V13" s="165">
        <f>'(8)'!$D14</f>
        <v>0</v>
      </c>
      <c r="W13" s="165">
        <f>'(9)'!$D14</f>
        <v>0</v>
      </c>
      <c r="X13" s="165">
        <f>'(10)'!$D14</f>
        <v>0</v>
      </c>
    </row>
    <row r="14" spans="1:24" ht="13" hidden="1" customHeight="1" x14ac:dyDescent="0.35">
      <c r="A14" s="161">
        <f>'(1)'!$B15</f>
        <v>0</v>
      </c>
      <c r="B14" s="164">
        <f>'(1)'!$C15</f>
        <v>0</v>
      </c>
      <c r="C14" s="164">
        <f>'(2)'!$C15</f>
        <v>0</v>
      </c>
      <c r="D14" s="164">
        <f>'(3)'!$C15</f>
        <v>0</v>
      </c>
      <c r="E14" s="164">
        <f>'(4)'!$C15</f>
        <v>0</v>
      </c>
      <c r="F14" s="164">
        <f>'(5)'!$C15</f>
        <v>0</v>
      </c>
      <c r="G14" s="164">
        <f>'(6)'!$C15</f>
        <v>0</v>
      </c>
      <c r="H14" s="164">
        <f>'(7)'!$C15</f>
        <v>0</v>
      </c>
      <c r="I14" s="164">
        <f>'(8)'!$C15</f>
        <v>0</v>
      </c>
      <c r="J14" s="164">
        <f>'(9)'!$C15</f>
        <v>0</v>
      </c>
      <c r="K14" s="164">
        <f>'(10)'!$C15</f>
        <v>0</v>
      </c>
      <c r="N14" s="161">
        <f>'(1)'!$B15</f>
        <v>0</v>
      </c>
      <c r="O14" s="165">
        <f>'(1)'!$D15</f>
        <v>0</v>
      </c>
      <c r="P14" s="165">
        <f>'(2)'!$D15</f>
        <v>0</v>
      </c>
      <c r="Q14" s="165">
        <f>'(3)'!$D15</f>
        <v>0</v>
      </c>
      <c r="R14" s="165">
        <f>'(4)'!$D15</f>
        <v>0</v>
      </c>
      <c r="S14" s="165">
        <f>'(5)'!$D15</f>
        <v>0</v>
      </c>
      <c r="T14" s="165">
        <f>'(6)'!$D15</f>
        <v>0</v>
      </c>
      <c r="U14" s="165">
        <f>'(7)'!$D15</f>
        <v>0</v>
      </c>
      <c r="V14" s="165">
        <f>'(8)'!$D15</f>
        <v>0</v>
      </c>
      <c r="W14" s="165">
        <f>'(9)'!$D15</f>
        <v>0</v>
      </c>
      <c r="X14" s="165">
        <f>'(10)'!$D15</f>
        <v>0</v>
      </c>
    </row>
    <row r="15" spans="1:24" ht="13" hidden="1" customHeight="1" x14ac:dyDescent="0.35">
      <c r="A15" s="161">
        <f>'(1)'!$B16</f>
        <v>0</v>
      </c>
      <c r="B15" s="164">
        <f>'(1)'!$C16</f>
        <v>0</v>
      </c>
      <c r="C15" s="164">
        <f>'(2)'!$C16</f>
        <v>0</v>
      </c>
      <c r="D15" s="164">
        <f>'(3)'!$C16</f>
        <v>0</v>
      </c>
      <c r="E15" s="164">
        <f>'(4)'!$C16</f>
        <v>0</v>
      </c>
      <c r="F15" s="164">
        <f>'(5)'!$C16</f>
        <v>0</v>
      </c>
      <c r="G15" s="164">
        <f>'(6)'!$C16</f>
        <v>0</v>
      </c>
      <c r="H15" s="164">
        <f>'(7)'!$C16</f>
        <v>0</v>
      </c>
      <c r="I15" s="164">
        <f>'(8)'!$C16</f>
        <v>0</v>
      </c>
      <c r="J15" s="164">
        <f>'(9)'!$C16</f>
        <v>0</v>
      </c>
      <c r="K15" s="164">
        <f>'(10)'!$C16</f>
        <v>0</v>
      </c>
      <c r="N15" s="161">
        <f>'(1)'!$B16</f>
        <v>0</v>
      </c>
      <c r="O15" s="165">
        <f>'(1)'!$D16</f>
        <v>0</v>
      </c>
      <c r="P15" s="165">
        <f>'(2)'!$D16</f>
        <v>0</v>
      </c>
      <c r="Q15" s="165">
        <f>'(3)'!$D16</f>
        <v>0</v>
      </c>
      <c r="R15" s="165">
        <f>'(4)'!$D16</f>
        <v>0</v>
      </c>
      <c r="S15" s="165">
        <f>'(5)'!$D16</f>
        <v>0</v>
      </c>
      <c r="T15" s="165">
        <f>'(6)'!$D16</f>
        <v>0</v>
      </c>
      <c r="U15" s="165">
        <f>'(7)'!$D16</f>
        <v>0</v>
      </c>
      <c r="V15" s="165">
        <f>'(8)'!$D16</f>
        <v>0</v>
      </c>
      <c r="W15" s="165">
        <f>'(9)'!$D16</f>
        <v>0</v>
      </c>
      <c r="X15" s="165">
        <f>'(10)'!$D16</f>
        <v>0</v>
      </c>
    </row>
    <row r="16" spans="1:24" ht="13" hidden="1" customHeight="1" x14ac:dyDescent="0.35">
      <c r="A16" s="161">
        <f>'(1)'!$B17</f>
        <v>0</v>
      </c>
      <c r="B16" s="164">
        <f>'(1)'!$C17</f>
        <v>0</v>
      </c>
      <c r="C16" s="164">
        <f>'(2)'!$C17</f>
        <v>0</v>
      </c>
      <c r="D16" s="164">
        <f>'(3)'!$C17</f>
        <v>0</v>
      </c>
      <c r="E16" s="164">
        <f>'(4)'!$C17</f>
        <v>0</v>
      </c>
      <c r="F16" s="164">
        <f>'(5)'!$C17</f>
        <v>0</v>
      </c>
      <c r="G16" s="164">
        <f>'(6)'!$C17</f>
        <v>0</v>
      </c>
      <c r="H16" s="164">
        <f>'(7)'!$C17</f>
        <v>0</v>
      </c>
      <c r="I16" s="164">
        <f>'(8)'!$C17</f>
        <v>0</v>
      </c>
      <c r="J16" s="164">
        <f>'(9)'!$C17</f>
        <v>0</v>
      </c>
      <c r="K16" s="164">
        <f>'(10)'!$C17</f>
        <v>0</v>
      </c>
      <c r="N16" s="161">
        <f>'(1)'!$B17</f>
        <v>0</v>
      </c>
      <c r="O16" s="165">
        <f>'(1)'!$D17</f>
        <v>0</v>
      </c>
      <c r="P16" s="165">
        <f>'(2)'!$D17</f>
        <v>0</v>
      </c>
      <c r="Q16" s="165">
        <f>'(3)'!$D17</f>
        <v>0</v>
      </c>
      <c r="R16" s="165">
        <f>'(4)'!$D17</f>
        <v>0</v>
      </c>
      <c r="S16" s="165">
        <f>'(5)'!$D17</f>
        <v>0</v>
      </c>
      <c r="T16" s="165">
        <f>'(6)'!$D17</f>
        <v>0</v>
      </c>
      <c r="U16" s="165">
        <f>'(7)'!$D17</f>
        <v>0</v>
      </c>
      <c r="V16" s="165">
        <f>'(8)'!$D17</f>
        <v>0</v>
      </c>
      <c r="W16" s="165">
        <f>'(9)'!$D17</f>
        <v>0</v>
      </c>
      <c r="X16" s="165">
        <f>'(10)'!$D17</f>
        <v>0</v>
      </c>
    </row>
    <row r="17" spans="1:24" ht="13" hidden="1" customHeight="1" x14ac:dyDescent="0.35">
      <c r="A17" s="161">
        <f>'(1)'!$B18</f>
        <v>0</v>
      </c>
      <c r="B17" s="164">
        <f>'(1)'!$C18</f>
        <v>0</v>
      </c>
      <c r="C17" s="164">
        <f>'(2)'!$C18</f>
        <v>0</v>
      </c>
      <c r="D17" s="164">
        <f>'(3)'!$C18</f>
        <v>0</v>
      </c>
      <c r="E17" s="164">
        <f>'(4)'!$C18</f>
        <v>0</v>
      </c>
      <c r="F17" s="164">
        <f>'(5)'!$C18</f>
        <v>0</v>
      </c>
      <c r="G17" s="164">
        <f>'(6)'!$C18</f>
        <v>0</v>
      </c>
      <c r="H17" s="164">
        <f>'(7)'!$C18</f>
        <v>0</v>
      </c>
      <c r="I17" s="164">
        <f>'(8)'!$C18</f>
        <v>0</v>
      </c>
      <c r="J17" s="164">
        <f>'(9)'!$C18</f>
        <v>0</v>
      </c>
      <c r="K17" s="164">
        <f>'(10)'!$C18</f>
        <v>0</v>
      </c>
      <c r="N17" s="161">
        <f>'(1)'!$B18</f>
        <v>0</v>
      </c>
      <c r="O17" s="165">
        <f>'(1)'!$D18</f>
        <v>0</v>
      </c>
      <c r="P17" s="165">
        <f>'(2)'!$D18</f>
        <v>0</v>
      </c>
      <c r="Q17" s="165">
        <f>'(3)'!$D18</f>
        <v>0</v>
      </c>
      <c r="R17" s="165">
        <f>'(4)'!$D18</f>
        <v>0</v>
      </c>
      <c r="S17" s="165">
        <f>'(5)'!$D18</f>
        <v>0</v>
      </c>
      <c r="T17" s="165">
        <f>'(6)'!$D18</f>
        <v>0</v>
      </c>
      <c r="U17" s="165">
        <f>'(7)'!$D18</f>
        <v>0</v>
      </c>
      <c r="V17" s="165">
        <f>'(8)'!$D18</f>
        <v>0</v>
      </c>
      <c r="W17" s="165">
        <f>'(9)'!$D18</f>
        <v>0</v>
      </c>
      <c r="X17" s="165">
        <f>'(10)'!$D18</f>
        <v>0</v>
      </c>
    </row>
    <row r="18" spans="1:24" ht="13" hidden="1" customHeight="1" x14ac:dyDescent="0.35">
      <c r="A18" s="161">
        <f>'(1)'!$B19</f>
        <v>0</v>
      </c>
      <c r="B18" s="164">
        <f>'(1)'!$C19</f>
        <v>0</v>
      </c>
      <c r="C18" s="164">
        <f>'(2)'!$C19</f>
        <v>0</v>
      </c>
      <c r="D18" s="164">
        <f>'(3)'!$C19</f>
        <v>0</v>
      </c>
      <c r="E18" s="164">
        <f>'(4)'!$C19</f>
        <v>0</v>
      </c>
      <c r="F18" s="164">
        <f>'(5)'!$C19</f>
        <v>0</v>
      </c>
      <c r="G18" s="164">
        <f>'(6)'!$C19</f>
        <v>0</v>
      </c>
      <c r="H18" s="164">
        <f>'(7)'!$C19</f>
        <v>0</v>
      </c>
      <c r="I18" s="164">
        <f>'(8)'!$C19</f>
        <v>0</v>
      </c>
      <c r="J18" s="164">
        <f>'(9)'!$C19</f>
        <v>0</v>
      </c>
      <c r="K18" s="164">
        <f>'(10)'!$C19</f>
        <v>0</v>
      </c>
      <c r="N18" s="161">
        <f>'(1)'!$B19</f>
        <v>0</v>
      </c>
      <c r="O18" s="165">
        <f>'(1)'!$D19</f>
        <v>0</v>
      </c>
      <c r="P18" s="165">
        <f>'(2)'!$D19</f>
        <v>0</v>
      </c>
      <c r="Q18" s="165">
        <f>'(3)'!$D19</f>
        <v>0</v>
      </c>
      <c r="R18" s="165">
        <f>'(4)'!$D19</f>
        <v>0</v>
      </c>
      <c r="S18" s="165">
        <f>'(5)'!$D19</f>
        <v>0</v>
      </c>
      <c r="T18" s="165">
        <f>'(6)'!$D19</f>
        <v>0</v>
      </c>
      <c r="U18" s="165">
        <f>'(7)'!$D19</f>
        <v>0</v>
      </c>
      <c r="V18" s="165">
        <f>'(8)'!$D19</f>
        <v>0</v>
      </c>
      <c r="W18" s="165">
        <f>'(9)'!$D19</f>
        <v>0</v>
      </c>
      <c r="X18" s="165">
        <f>'(10)'!$D19</f>
        <v>0</v>
      </c>
    </row>
    <row r="19" spans="1:24" ht="13" hidden="1" customHeight="1" x14ac:dyDescent="0.35">
      <c r="A19" s="161" t="str">
        <f>'(1)'!$B20</f>
        <v>SlimCijfer.nl</v>
      </c>
      <c r="B19" s="164"/>
      <c r="C19" s="164"/>
      <c r="D19" s="164"/>
      <c r="E19" s="164"/>
      <c r="F19" s="164"/>
      <c r="G19" s="164"/>
      <c r="H19" s="164"/>
      <c r="I19" s="164"/>
      <c r="J19" s="164"/>
      <c r="K19" s="164"/>
      <c r="N19" s="161" t="str">
        <f>'(1)'!$B20</f>
        <v>SlimCijfer.nl</v>
      </c>
      <c r="O19" s="165"/>
      <c r="P19" s="165"/>
      <c r="Q19" s="165"/>
      <c r="R19" s="165"/>
      <c r="S19" s="165"/>
      <c r="T19" s="165"/>
      <c r="U19" s="165"/>
      <c r="V19" s="165"/>
      <c r="W19" s="165"/>
      <c r="X19" s="165"/>
    </row>
    <row r="20" spans="1:24" ht="13" hidden="1" customHeight="1" x14ac:dyDescent="0.35">
      <c r="A20" s="161"/>
      <c r="B20" s="164"/>
      <c r="C20" s="164"/>
      <c r="D20" s="164"/>
      <c r="E20" s="164"/>
      <c r="F20" s="164"/>
      <c r="G20" s="164"/>
      <c r="H20" s="164"/>
      <c r="I20" s="164"/>
      <c r="J20" s="164"/>
      <c r="K20" s="164"/>
      <c r="N20" s="161"/>
      <c r="O20" s="165"/>
      <c r="P20" s="165"/>
      <c r="Q20" s="165"/>
      <c r="R20" s="165"/>
      <c r="S20" s="165"/>
      <c r="T20" s="165"/>
      <c r="U20" s="165"/>
      <c r="V20" s="165"/>
      <c r="W20" s="165"/>
      <c r="X20" s="165"/>
    </row>
    <row r="21" spans="1:24" ht="13" hidden="1" customHeight="1" x14ac:dyDescent="0.35">
      <c r="A21" s="161"/>
      <c r="B21" s="164"/>
      <c r="C21" s="164"/>
      <c r="D21" s="164"/>
      <c r="E21" s="164"/>
      <c r="F21" s="164"/>
      <c r="G21" s="164"/>
      <c r="H21" s="164"/>
      <c r="I21" s="164"/>
      <c r="J21" s="164"/>
      <c r="K21" s="164"/>
      <c r="N21" s="161"/>
      <c r="O21" s="165"/>
      <c r="P21" s="165"/>
      <c r="Q21" s="165"/>
      <c r="R21" s="165"/>
      <c r="S21" s="165"/>
      <c r="T21" s="165"/>
      <c r="U21" s="165"/>
      <c r="V21" s="165"/>
      <c r="W21" s="165"/>
      <c r="X21" s="165"/>
    </row>
    <row r="22" spans="1:24" ht="13" hidden="1" customHeight="1" x14ac:dyDescent="0.35">
      <c r="A22" s="161"/>
      <c r="B22" s="164"/>
      <c r="C22" s="164"/>
      <c r="D22" s="164"/>
      <c r="E22" s="164"/>
      <c r="F22" s="164"/>
      <c r="G22" s="164"/>
      <c r="H22" s="164"/>
      <c r="I22" s="164"/>
      <c r="J22" s="164"/>
      <c r="K22" s="164"/>
      <c r="N22" s="161"/>
      <c r="O22" s="165"/>
      <c r="P22" s="165"/>
      <c r="Q22" s="165"/>
      <c r="R22" s="165"/>
      <c r="S22" s="165"/>
      <c r="T22" s="165"/>
      <c r="U22" s="165"/>
      <c r="V22" s="165"/>
      <c r="W22" s="165"/>
      <c r="X22" s="165"/>
    </row>
    <row r="23" spans="1:24" ht="13" hidden="1" customHeight="1" x14ac:dyDescent="0.35">
      <c r="A23" s="161"/>
      <c r="B23" s="164"/>
      <c r="C23" s="164"/>
      <c r="D23" s="164"/>
      <c r="E23" s="164"/>
      <c r="F23" s="164"/>
      <c r="G23" s="164"/>
      <c r="H23" s="164"/>
      <c r="I23" s="164"/>
      <c r="J23" s="164"/>
      <c r="K23" s="164"/>
      <c r="N23" s="161"/>
      <c r="O23" s="165"/>
      <c r="P23" s="165"/>
      <c r="Q23" s="165"/>
      <c r="R23" s="165"/>
      <c r="S23" s="165"/>
      <c r="T23" s="165"/>
      <c r="U23" s="165"/>
      <c r="V23" s="165"/>
      <c r="W23" s="165"/>
      <c r="X23" s="165"/>
    </row>
    <row r="24" spans="1:24" ht="13" hidden="1" customHeight="1" x14ac:dyDescent="0.35">
      <c r="A24" s="161"/>
      <c r="B24" s="164"/>
      <c r="C24" s="164"/>
      <c r="D24" s="164"/>
      <c r="E24" s="164"/>
      <c r="F24" s="164"/>
      <c r="G24" s="164"/>
      <c r="H24" s="164"/>
      <c r="I24" s="164"/>
      <c r="J24" s="164"/>
      <c r="K24" s="164"/>
      <c r="N24" s="161"/>
      <c r="O24" s="165"/>
      <c r="P24" s="165"/>
      <c r="Q24" s="165"/>
      <c r="R24" s="165"/>
      <c r="S24" s="165"/>
      <c r="T24" s="165"/>
      <c r="U24" s="165"/>
      <c r="V24" s="165"/>
      <c r="W24" s="165"/>
      <c r="X24" s="165"/>
    </row>
    <row r="25" spans="1:24" ht="13" hidden="1" customHeight="1" x14ac:dyDescent="0.35">
      <c r="A25" s="161"/>
      <c r="B25" s="164"/>
      <c r="C25" s="164"/>
      <c r="D25" s="164"/>
      <c r="E25" s="164"/>
      <c r="F25" s="164"/>
      <c r="G25" s="164"/>
      <c r="H25" s="164"/>
      <c r="I25" s="164"/>
      <c r="J25" s="164"/>
      <c r="K25" s="164"/>
      <c r="N25" s="161"/>
      <c r="O25" s="165"/>
      <c r="P25" s="165"/>
      <c r="Q25" s="165"/>
      <c r="R25" s="165"/>
      <c r="S25" s="165"/>
      <c r="T25" s="165"/>
      <c r="U25" s="165"/>
      <c r="V25" s="165"/>
      <c r="W25" s="165"/>
      <c r="X25" s="165"/>
    </row>
    <row r="26" spans="1:24" ht="13" hidden="1" customHeight="1" x14ac:dyDescent="0.35">
      <c r="A26" s="161"/>
      <c r="B26" s="164"/>
      <c r="C26" s="164"/>
      <c r="D26" s="164"/>
      <c r="E26" s="164"/>
      <c r="F26" s="164"/>
      <c r="G26" s="164"/>
      <c r="H26" s="164"/>
      <c r="I26" s="164"/>
      <c r="J26" s="164"/>
      <c r="K26" s="164"/>
      <c r="N26" s="161"/>
      <c r="O26" s="165"/>
      <c r="P26" s="165"/>
      <c r="Q26" s="165"/>
      <c r="R26" s="165"/>
      <c r="S26" s="165"/>
      <c r="T26" s="165"/>
      <c r="U26" s="165"/>
      <c r="V26" s="165"/>
      <c r="W26" s="165"/>
      <c r="X26" s="165"/>
    </row>
    <row r="27" spans="1:24" ht="13" hidden="1" customHeight="1" x14ac:dyDescent="0.35">
      <c r="A27" s="161"/>
      <c r="B27" s="164"/>
      <c r="C27" s="164"/>
      <c r="D27" s="164"/>
      <c r="E27" s="164"/>
      <c r="F27" s="164"/>
      <c r="G27" s="164"/>
      <c r="H27" s="164"/>
      <c r="I27" s="164"/>
      <c r="J27" s="164"/>
      <c r="K27" s="164"/>
      <c r="N27" s="161"/>
      <c r="O27" s="165"/>
      <c r="P27" s="165"/>
      <c r="Q27" s="165"/>
      <c r="R27" s="165"/>
      <c r="S27" s="165"/>
      <c r="T27" s="165"/>
      <c r="U27" s="165"/>
      <c r="V27" s="165"/>
      <c r="W27" s="165"/>
      <c r="X27" s="165"/>
    </row>
    <row r="28" spans="1:24" ht="13" hidden="1" customHeight="1" x14ac:dyDescent="0.35">
      <c r="A28" s="161"/>
      <c r="B28" s="164"/>
      <c r="C28" s="164"/>
      <c r="D28" s="164"/>
      <c r="E28" s="164"/>
      <c r="F28" s="164"/>
      <c r="G28" s="164"/>
      <c r="H28" s="164"/>
      <c r="I28" s="164"/>
      <c r="J28" s="164"/>
      <c r="K28" s="164"/>
      <c r="N28" s="161"/>
      <c r="O28" s="165"/>
      <c r="P28" s="165"/>
      <c r="Q28" s="165"/>
      <c r="R28" s="165"/>
      <c r="S28" s="165"/>
      <c r="T28" s="165"/>
      <c r="U28" s="165"/>
      <c r="V28" s="165"/>
      <c r="W28" s="165"/>
      <c r="X28" s="165"/>
    </row>
    <row r="29" spans="1:24" ht="13" hidden="1" customHeight="1" x14ac:dyDescent="0.35">
      <c r="A29" s="161"/>
      <c r="B29" s="164"/>
      <c r="C29" s="164"/>
      <c r="D29" s="164"/>
      <c r="E29" s="164"/>
      <c r="F29" s="164"/>
      <c r="G29" s="164"/>
      <c r="H29" s="164"/>
      <c r="I29" s="164"/>
      <c r="J29" s="164"/>
      <c r="K29" s="164"/>
      <c r="N29" s="161"/>
      <c r="O29" s="165"/>
      <c r="P29" s="165"/>
      <c r="Q29" s="165"/>
      <c r="R29" s="165"/>
      <c r="S29" s="165"/>
      <c r="T29" s="165"/>
      <c r="U29" s="165"/>
      <c r="V29" s="165"/>
      <c r="W29" s="165"/>
      <c r="X29" s="165"/>
    </row>
    <row r="30" spans="1:24" ht="13" hidden="1" customHeight="1" x14ac:dyDescent="0.35">
      <c r="A30" s="161"/>
      <c r="B30" s="164"/>
      <c r="C30" s="164"/>
      <c r="D30" s="164"/>
      <c r="E30" s="164"/>
      <c r="F30" s="164"/>
      <c r="G30" s="164"/>
      <c r="H30" s="164"/>
      <c r="I30" s="164"/>
      <c r="J30" s="164"/>
      <c r="K30" s="164"/>
      <c r="N30" s="161"/>
      <c r="O30" s="165"/>
      <c r="P30" s="165"/>
      <c r="Q30" s="165"/>
      <c r="R30" s="165"/>
      <c r="S30" s="165"/>
      <c r="T30" s="165"/>
      <c r="U30" s="165"/>
      <c r="V30" s="165"/>
      <c r="W30" s="165"/>
      <c r="X30" s="165"/>
    </row>
    <row r="31" spans="1:24" ht="13" hidden="1" customHeight="1" x14ac:dyDescent="0.35">
      <c r="A31" s="161"/>
      <c r="B31" s="164"/>
      <c r="C31" s="164"/>
      <c r="D31" s="164"/>
      <c r="E31" s="164"/>
      <c r="F31" s="164"/>
      <c r="G31" s="164"/>
      <c r="H31" s="164"/>
      <c r="I31" s="164"/>
      <c r="J31" s="164"/>
      <c r="K31" s="164"/>
      <c r="N31" s="161"/>
      <c r="O31" s="165"/>
      <c r="P31" s="165"/>
      <c r="Q31" s="165"/>
      <c r="R31" s="165"/>
      <c r="S31" s="165"/>
      <c r="T31" s="165"/>
      <c r="U31" s="165"/>
      <c r="V31" s="165"/>
      <c r="W31" s="165"/>
      <c r="X31" s="165"/>
    </row>
    <row r="32" spans="1:24" ht="13" hidden="1" customHeight="1" x14ac:dyDescent="0.35">
      <c r="A32" s="161"/>
      <c r="B32" s="164"/>
      <c r="C32" s="164"/>
      <c r="D32" s="164"/>
      <c r="E32" s="164"/>
      <c r="F32" s="164"/>
      <c r="G32" s="164"/>
      <c r="H32" s="164"/>
      <c r="I32" s="164"/>
      <c r="J32" s="164"/>
      <c r="K32" s="164"/>
      <c r="N32" s="161"/>
      <c r="O32" s="165"/>
      <c r="P32" s="165"/>
      <c r="Q32" s="165"/>
      <c r="R32" s="165"/>
      <c r="S32" s="165"/>
      <c r="T32" s="165"/>
      <c r="U32" s="165"/>
      <c r="V32" s="165"/>
      <c r="W32" s="165"/>
      <c r="X32" s="165"/>
    </row>
    <row r="33" spans="1:24" ht="13" hidden="1" customHeight="1" x14ac:dyDescent="0.35">
      <c r="A33" s="161"/>
      <c r="B33" s="164"/>
      <c r="C33" s="164"/>
      <c r="D33" s="164"/>
      <c r="E33" s="164"/>
      <c r="F33" s="164"/>
      <c r="G33" s="164"/>
      <c r="H33" s="164"/>
      <c r="I33" s="164"/>
      <c r="J33" s="164"/>
      <c r="K33" s="164"/>
      <c r="N33" s="161"/>
      <c r="O33" s="165"/>
      <c r="P33" s="165"/>
      <c r="Q33" s="165"/>
      <c r="R33" s="165"/>
      <c r="S33" s="165"/>
      <c r="T33" s="165"/>
      <c r="U33" s="165"/>
      <c r="V33" s="165"/>
      <c r="W33" s="165"/>
      <c r="X33" s="165"/>
    </row>
    <row r="34" spans="1:24" ht="13" hidden="1" customHeight="1" x14ac:dyDescent="0.35">
      <c r="A34" s="161"/>
      <c r="B34" s="164"/>
      <c r="C34" s="164"/>
      <c r="D34" s="164"/>
      <c r="E34" s="164"/>
      <c r="F34" s="164"/>
      <c r="G34" s="164"/>
      <c r="H34" s="164"/>
      <c r="I34" s="164"/>
      <c r="J34" s="164"/>
      <c r="K34" s="164"/>
      <c r="N34" s="161"/>
      <c r="O34" s="165"/>
      <c r="P34" s="165"/>
      <c r="Q34" s="165"/>
      <c r="R34" s="165"/>
      <c r="S34" s="165"/>
      <c r="T34" s="165"/>
      <c r="U34" s="165"/>
      <c r="V34" s="165"/>
      <c r="W34" s="165"/>
      <c r="X34" s="165"/>
    </row>
    <row r="35" spans="1:24" ht="13" hidden="1" customHeight="1" x14ac:dyDescent="0.35">
      <c r="A35" s="161"/>
      <c r="B35" s="164"/>
      <c r="C35" s="164"/>
      <c r="D35" s="164"/>
      <c r="E35" s="164"/>
      <c r="F35" s="164"/>
      <c r="G35" s="164"/>
      <c r="H35" s="164"/>
      <c r="I35" s="164"/>
      <c r="J35" s="164"/>
      <c r="K35" s="164"/>
      <c r="N35" s="161"/>
      <c r="O35" s="165"/>
      <c r="P35" s="165"/>
      <c r="Q35" s="165"/>
      <c r="R35" s="165"/>
      <c r="S35" s="165"/>
      <c r="T35" s="165"/>
      <c r="U35" s="165"/>
      <c r="V35" s="165"/>
      <c r="W35" s="165"/>
      <c r="X35" s="165"/>
    </row>
    <row r="36" spans="1:24" ht="13" hidden="1" customHeight="1" x14ac:dyDescent="0.35">
      <c r="A36" s="161"/>
      <c r="B36" s="164"/>
      <c r="C36" s="164"/>
      <c r="D36" s="164"/>
      <c r="E36" s="164"/>
      <c r="F36" s="164"/>
      <c r="G36" s="164"/>
      <c r="H36" s="164"/>
      <c r="I36" s="164"/>
      <c r="J36" s="164"/>
      <c r="K36" s="164"/>
      <c r="N36" s="161"/>
      <c r="O36" s="165"/>
      <c r="P36" s="165"/>
      <c r="Q36" s="165"/>
      <c r="R36" s="165"/>
      <c r="S36" s="165"/>
      <c r="T36" s="165"/>
      <c r="U36" s="165"/>
      <c r="V36" s="165"/>
      <c r="W36" s="165"/>
      <c r="X36" s="165"/>
    </row>
    <row r="37" spans="1:24" ht="13" hidden="1" customHeight="1" x14ac:dyDescent="0.35">
      <c r="A37" s="161"/>
      <c r="B37" s="164"/>
      <c r="C37" s="164"/>
      <c r="D37" s="164"/>
      <c r="E37" s="164"/>
      <c r="F37" s="164"/>
      <c r="G37" s="164"/>
      <c r="H37" s="164"/>
      <c r="I37" s="164"/>
      <c r="J37" s="164"/>
      <c r="K37" s="164"/>
      <c r="N37" s="161"/>
      <c r="O37" s="165"/>
      <c r="P37" s="165"/>
      <c r="Q37" s="165"/>
      <c r="R37" s="165"/>
      <c r="S37" s="165"/>
      <c r="T37" s="165"/>
      <c r="U37" s="165"/>
      <c r="V37" s="165"/>
      <c r="W37" s="165"/>
      <c r="X37" s="165"/>
    </row>
    <row r="38" spans="1:24" ht="13" hidden="1" customHeight="1" x14ac:dyDescent="0.35">
      <c r="A38" s="161"/>
      <c r="B38" s="164"/>
      <c r="C38" s="164"/>
      <c r="D38" s="164"/>
      <c r="E38" s="164"/>
      <c r="F38" s="164"/>
      <c r="G38" s="164"/>
      <c r="H38" s="164"/>
      <c r="I38" s="164"/>
      <c r="J38" s="164"/>
      <c r="K38" s="164"/>
      <c r="N38" s="161"/>
      <c r="O38" s="165"/>
      <c r="P38" s="165"/>
      <c r="Q38" s="165"/>
      <c r="R38" s="165"/>
      <c r="S38" s="165"/>
      <c r="T38" s="165"/>
      <c r="U38" s="165"/>
      <c r="V38" s="165"/>
      <c r="W38" s="165"/>
      <c r="X38" s="165"/>
    </row>
    <row r="39" spans="1:24" ht="13" hidden="1" customHeight="1" x14ac:dyDescent="0.35">
      <c r="A39" s="161"/>
      <c r="B39" s="164"/>
      <c r="C39" s="164"/>
      <c r="D39" s="164"/>
      <c r="E39" s="164"/>
      <c r="F39" s="164"/>
      <c r="G39" s="164"/>
      <c r="H39" s="164"/>
      <c r="I39" s="164"/>
      <c r="J39" s="164"/>
      <c r="K39" s="164"/>
      <c r="N39" s="161"/>
      <c r="O39" s="165"/>
      <c r="P39" s="165"/>
      <c r="Q39" s="165"/>
      <c r="R39" s="165"/>
      <c r="S39" s="165"/>
      <c r="T39" s="165"/>
      <c r="U39" s="165"/>
      <c r="V39" s="165"/>
      <c r="W39" s="165"/>
      <c r="X39" s="165"/>
    </row>
    <row r="40" spans="1:24" ht="13" hidden="1" customHeight="1" x14ac:dyDescent="0.35">
      <c r="A40" s="161"/>
      <c r="B40" s="164"/>
      <c r="C40" s="164"/>
      <c r="D40" s="164"/>
      <c r="E40" s="164"/>
      <c r="F40" s="164"/>
      <c r="G40" s="164"/>
      <c r="H40" s="164"/>
      <c r="I40" s="164"/>
      <c r="J40" s="164"/>
      <c r="K40" s="164"/>
      <c r="N40" s="161"/>
      <c r="O40" s="165"/>
      <c r="P40" s="165"/>
      <c r="Q40" s="165"/>
      <c r="R40" s="165"/>
      <c r="S40" s="165"/>
      <c r="T40" s="165"/>
      <c r="U40" s="165"/>
      <c r="V40" s="165"/>
      <c r="W40" s="165"/>
      <c r="X40" s="165"/>
    </row>
    <row r="41" spans="1:24" ht="13" hidden="1" customHeight="1" x14ac:dyDescent="0.35">
      <c r="A41" s="161"/>
      <c r="B41" s="164"/>
      <c r="C41" s="164"/>
      <c r="D41" s="164"/>
      <c r="E41" s="164"/>
      <c r="F41" s="164"/>
      <c r="G41" s="164"/>
      <c r="H41" s="164"/>
      <c r="I41" s="164"/>
      <c r="J41" s="164"/>
      <c r="K41" s="164"/>
      <c r="N41" s="161"/>
      <c r="O41" s="165"/>
      <c r="P41" s="165"/>
      <c r="Q41" s="165"/>
      <c r="R41" s="165"/>
      <c r="S41" s="165"/>
      <c r="T41" s="165"/>
      <c r="U41" s="165"/>
      <c r="V41" s="165"/>
      <c r="W41" s="165"/>
      <c r="X41" s="165"/>
    </row>
    <row r="42" spans="1:24" ht="13" hidden="1" customHeight="1" x14ac:dyDescent="0.35">
      <c r="A42" s="161"/>
      <c r="B42" s="164"/>
      <c r="C42" s="164"/>
      <c r="D42" s="164"/>
      <c r="E42" s="164"/>
      <c r="F42" s="164"/>
      <c r="G42" s="164"/>
      <c r="H42" s="164"/>
      <c r="I42" s="164"/>
      <c r="J42" s="164"/>
      <c r="K42" s="164"/>
      <c r="N42" s="161"/>
      <c r="O42" s="165"/>
      <c r="P42" s="165"/>
      <c r="Q42" s="165"/>
      <c r="R42" s="165"/>
      <c r="S42" s="165"/>
      <c r="T42" s="165"/>
      <c r="U42" s="165"/>
      <c r="V42" s="165"/>
      <c r="W42" s="165"/>
      <c r="X42" s="165"/>
    </row>
    <row r="43" spans="1:24" ht="13" hidden="1" customHeight="1" x14ac:dyDescent="0.35">
      <c r="A43" s="161"/>
      <c r="B43" s="161"/>
      <c r="N43" s="161"/>
      <c r="O43" s="161"/>
    </row>
    <row r="46" spans="1:24" ht="13" hidden="1" customHeight="1" x14ac:dyDescent="0.35">
      <c r="A46" s="162">
        <v>3</v>
      </c>
      <c r="B46" s="163"/>
      <c r="N46" s="162">
        <v>4</v>
      </c>
      <c r="O46" s="163"/>
    </row>
    <row r="47" spans="1:24" ht="13" hidden="1" customHeight="1" x14ac:dyDescent="0.35">
      <c r="B47" s="161">
        <f>'(1)'!$B$3</f>
        <v>0</v>
      </c>
      <c r="C47" s="161">
        <f>'(2)'!$B$3</f>
        <v>0</v>
      </c>
      <c r="D47" s="161">
        <f>'(3)'!$B$3</f>
        <v>0</v>
      </c>
      <c r="E47" s="161">
        <f>'(4)'!$B$3</f>
        <v>0</v>
      </c>
      <c r="F47" s="161">
        <f>'(5)'!$B$3</f>
        <v>0</v>
      </c>
      <c r="G47" s="161">
        <f>'(6)'!$B$3</f>
        <v>0</v>
      </c>
      <c r="H47" s="161">
        <f>'(7)'!$B$3</f>
        <v>0</v>
      </c>
      <c r="I47" s="161">
        <f>'(8)'!$B$3</f>
        <v>0</v>
      </c>
      <c r="J47" s="161">
        <f>'(9)'!$B$3</f>
        <v>0</v>
      </c>
      <c r="K47" s="161">
        <f>'(10)'!$B$3</f>
        <v>0</v>
      </c>
      <c r="O47" s="161">
        <f>'(1)'!$B$3</f>
        <v>0</v>
      </c>
      <c r="P47" s="161">
        <f>'(2)'!$B$3</f>
        <v>0</v>
      </c>
      <c r="Q47" s="161">
        <f>'(3)'!$B$3</f>
        <v>0</v>
      </c>
      <c r="R47" s="161">
        <f>'(4)'!$B$3</f>
        <v>0</v>
      </c>
      <c r="S47" s="161">
        <f>'(5)'!$B$3</f>
        <v>0</v>
      </c>
      <c r="T47" s="161">
        <f>'(6)'!$B$3</f>
        <v>0</v>
      </c>
      <c r="U47" s="161">
        <f>'(7)'!$B$3</f>
        <v>0</v>
      </c>
      <c r="V47" s="161">
        <f>'(8)'!$B$3</f>
        <v>0</v>
      </c>
      <c r="W47" s="161">
        <f>'(9)'!$B$3</f>
        <v>0</v>
      </c>
      <c r="X47" s="161">
        <f>'(10)'!$B$3</f>
        <v>0</v>
      </c>
    </row>
    <row r="48" spans="1:24" ht="13" hidden="1" customHeight="1" x14ac:dyDescent="0.35">
      <c r="B48" s="165" t="str">
        <f>'(1)'!$E7</f>
        <v>Procent</v>
      </c>
      <c r="C48" s="165" t="str">
        <f>'(2)'!$E7</f>
        <v>Procent</v>
      </c>
      <c r="D48" s="165" t="str">
        <f>'(3)'!$E7</f>
        <v>Procent</v>
      </c>
      <c r="E48" s="165" t="str">
        <f>'(4)'!$E7</f>
        <v>Procent</v>
      </c>
      <c r="F48" s="165" t="str">
        <f>'(5)'!$E7</f>
        <v>Procent</v>
      </c>
      <c r="G48" s="165" t="str">
        <f>'(6)'!$E7</f>
        <v>Procent</v>
      </c>
      <c r="H48" s="165" t="str">
        <f>'(7)'!$E7</f>
        <v>Procent</v>
      </c>
      <c r="I48" s="165" t="str">
        <f>'(8)'!$E7</f>
        <v>Procent</v>
      </c>
      <c r="J48" s="165" t="str">
        <f>'(9)'!$E7</f>
        <v>Procent</v>
      </c>
      <c r="K48" s="165" t="str">
        <f>'(10)'!$E7</f>
        <v>Procent</v>
      </c>
      <c r="O48" s="166">
        <f>'(1)'!$AC7</f>
        <v>0</v>
      </c>
      <c r="P48" s="166">
        <f>'(2)'!$AC7</f>
        <v>0</v>
      </c>
      <c r="Q48" s="166">
        <f>'(3)'!$AC7</f>
        <v>0</v>
      </c>
      <c r="R48" s="166">
        <f>'(4)'!$AC7</f>
        <v>0</v>
      </c>
      <c r="S48" s="166">
        <f>'(5)'!$AC7</f>
        <v>0</v>
      </c>
      <c r="T48" s="166">
        <f>'(6)'!$AC7</f>
        <v>0</v>
      </c>
      <c r="U48" s="166">
        <f>'(7)'!$AC7</f>
        <v>0</v>
      </c>
      <c r="V48" s="166">
        <f>'(8)'!$AC7</f>
        <v>0</v>
      </c>
      <c r="W48" s="166">
        <f>'(9)'!$AC7</f>
        <v>0</v>
      </c>
      <c r="X48" s="166">
        <f>'(10)'!$AC7</f>
        <v>0</v>
      </c>
    </row>
    <row r="49" spans="1:24" ht="13" hidden="1" customHeight="1" x14ac:dyDescent="0.35">
      <c r="A49" s="162" t="str">
        <f>'(1)'!$B8</f>
        <v>Gemiddeld</v>
      </c>
      <c r="B49" s="165">
        <f>'(1)'!$E8</f>
        <v>0</v>
      </c>
      <c r="C49" s="165">
        <f>'(2)'!$E8</f>
        <v>0</v>
      </c>
      <c r="D49" s="165">
        <f>'(3)'!$E8</f>
        <v>0</v>
      </c>
      <c r="E49" s="165">
        <f>'(4)'!$E8</f>
        <v>0</v>
      </c>
      <c r="F49" s="165">
        <f>'(5)'!$E8</f>
        <v>0</v>
      </c>
      <c r="G49" s="165">
        <f>'(6)'!$E8</f>
        <v>0</v>
      </c>
      <c r="H49" s="165">
        <f>'(7)'!$E8</f>
        <v>0</v>
      </c>
      <c r="I49" s="165">
        <f>'(8)'!$E8</f>
        <v>0</v>
      </c>
      <c r="J49" s="165">
        <f>'(9)'!$E8</f>
        <v>0</v>
      </c>
      <c r="K49" s="165">
        <f>'(10)'!$E8</f>
        <v>0</v>
      </c>
      <c r="N49" s="162" t="str">
        <f>'(1)'!$B8</f>
        <v>Gemiddeld</v>
      </c>
      <c r="O49" s="166">
        <f>'(1)'!$AC8</f>
        <v>0</v>
      </c>
      <c r="P49" s="166">
        <f>'(2)'!$AC8</f>
        <v>0</v>
      </c>
      <c r="Q49" s="166">
        <f>'(3)'!$AC8</f>
        <v>0</v>
      </c>
      <c r="R49" s="166">
        <f>'(4)'!$AC8</f>
        <v>0</v>
      </c>
      <c r="S49" s="166">
        <f>'(5)'!$AC8</f>
        <v>0</v>
      </c>
      <c r="T49" s="166">
        <f>'(6)'!$AC8</f>
        <v>0</v>
      </c>
      <c r="U49" s="166">
        <f>'(7)'!$AC8</f>
        <v>0</v>
      </c>
      <c r="V49" s="166">
        <f>'(8)'!$AC8</f>
        <v>0</v>
      </c>
      <c r="W49" s="166">
        <f>'(9)'!$AC8</f>
        <v>0</v>
      </c>
      <c r="X49" s="166">
        <f>'(10)'!$AC8</f>
        <v>0</v>
      </c>
    </row>
    <row r="50" spans="1:24" ht="13" hidden="1" customHeight="1" x14ac:dyDescent="0.35">
      <c r="A50" s="162" t="str">
        <f>'(1)'!$B9</f>
        <v>Totaal</v>
      </c>
      <c r="B50" s="165" t="e">
        <f>'(1)'!$E9</f>
        <v>#DIV/0!</v>
      </c>
      <c r="C50" s="165">
        <f>'(2)'!$E9</f>
        <v>0</v>
      </c>
      <c r="D50" s="165">
        <f>'(3)'!$E9</f>
        <v>0</v>
      </c>
      <c r="E50" s="165">
        <f>'(4)'!$E9</f>
        <v>0</v>
      </c>
      <c r="F50" s="165">
        <f>'(5)'!$E9</f>
        <v>0</v>
      </c>
      <c r="G50" s="165">
        <f>'(6)'!$E9</f>
        <v>0</v>
      </c>
      <c r="H50" s="165">
        <f>'(7)'!$E9</f>
        <v>0</v>
      </c>
      <c r="I50" s="165">
        <f>'(8)'!$E9</f>
        <v>0</v>
      </c>
      <c r="J50" s="165">
        <f>'(9)'!$E9</f>
        <v>0</v>
      </c>
      <c r="K50" s="165">
        <f>'(10)'!$E9</f>
        <v>0</v>
      </c>
      <c r="N50" s="162" t="str">
        <f>'(1)'!$B9</f>
        <v>Totaal</v>
      </c>
      <c r="O50" s="166">
        <f>'(1)'!$AC9</f>
        <v>0</v>
      </c>
      <c r="P50" s="166">
        <f>'(2)'!$AC9</f>
        <v>0</v>
      </c>
      <c r="Q50" s="166">
        <f>'(3)'!$AC9</f>
        <v>0</v>
      </c>
      <c r="R50" s="166">
        <f>'(4)'!$AC9</f>
        <v>0</v>
      </c>
      <c r="S50" s="166">
        <f>'(5)'!$AC9</f>
        <v>0</v>
      </c>
      <c r="T50" s="166">
        <f>'(6)'!$AC9</f>
        <v>0</v>
      </c>
      <c r="U50" s="166">
        <f>'(7)'!$AC9</f>
        <v>0</v>
      </c>
      <c r="V50" s="166">
        <f>'(8)'!$AC9</f>
        <v>0</v>
      </c>
      <c r="W50" s="166">
        <f>'(9)'!$AC9</f>
        <v>0</v>
      </c>
      <c r="X50" s="166">
        <f>'(10)'!$AC9</f>
        <v>0</v>
      </c>
    </row>
    <row r="51" spans="1:24" ht="13" hidden="1" customHeight="1" x14ac:dyDescent="0.35">
      <c r="A51" s="162">
        <f>'(1)'!$B10</f>
        <v>0</v>
      </c>
      <c r="B51" s="165" t="e">
        <f>'(1)'!$E10</f>
        <v>#DIV/0!</v>
      </c>
      <c r="C51" s="165">
        <f>'(2)'!$E10</f>
        <v>0</v>
      </c>
      <c r="D51" s="165">
        <f>'(3)'!$E10</f>
        <v>0</v>
      </c>
      <c r="E51" s="165">
        <f>'(4)'!$E10</f>
        <v>0</v>
      </c>
      <c r="F51" s="165">
        <f>'(5)'!$E10</f>
        <v>0</v>
      </c>
      <c r="G51" s="165">
        <f>'(6)'!$E10</f>
        <v>0</v>
      </c>
      <c r="H51" s="165">
        <f>'(7)'!$E10</f>
        <v>0</v>
      </c>
      <c r="I51" s="165">
        <f>'(8)'!$E10</f>
        <v>0</v>
      </c>
      <c r="J51" s="165">
        <f>'(9)'!$E10</f>
        <v>0</v>
      </c>
      <c r="K51" s="165">
        <f>'(10)'!$E10</f>
        <v>0</v>
      </c>
      <c r="N51" s="162">
        <f>'(1)'!$B10</f>
        <v>0</v>
      </c>
      <c r="O51" s="166">
        <f>'(1)'!$AC10</f>
        <v>0</v>
      </c>
      <c r="P51" s="166">
        <f>'(2)'!$AC10</f>
        <v>0</v>
      </c>
      <c r="Q51" s="166">
        <f>'(3)'!$AC10</f>
        <v>0</v>
      </c>
      <c r="R51" s="166">
        <f>'(4)'!$AC10</f>
        <v>0</v>
      </c>
      <c r="S51" s="166">
        <f>'(5)'!$AC10</f>
        <v>0</v>
      </c>
      <c r="T51" s="166">
        <f>'(6)'!$AC10</f>
        <v>0</v>
      </c>
      <c r="U51" s="166">
        <f>'(7)'!$AC10</f>
        <v>0</v>
      </c>
      <c r="V51" s="166">
        <f>'(8)'!$AC10</f>
        <v>0</v>
      </c>
      <c r="W51" s="166">
        <f>'(9)'!$AC10</f>
        <v>0</v>
      </c>
      <c r="X51" s="166">
        <f>'(10)'!$AC10</f>
        <v>0</v>
      </c>
    </row>
    <row r="52" spans="1:24" ht="13" hidden="1" customHeight="1" x14ac:dyDescent="0.35">
      <c r="A52" s="162">
        <f>'(1)'!$B11</f>
        <v>0</v>
      </c>
      <c r="B52" s="165" t="e">
        <f>'(1)'!$E11</f>
        <v>#DIV/0!</v>
      </c>
      <c r="C52" s="165">
        <f>'(2)'!$E11</f>
        <v>0</v>
      </c>
      <c r="D52" s="165">
        <f>'(3)'!$E11</f>
        <v>0</v>
      </c>
      <c r="E52" s="165">
        <f>'(4)'!$E11</f>
        <v>0</v>
      </c>
      <c r="F52" s="165">
        <f>'(5)'!$E11</f>
        <v>0</v>
      </c>
      <c r="G52" s="165">
        <f>'(6)'!$E11</f>
        <v>0</v>
      </c>
      <c r="H52" s="165">
        <f>'(7)'!$E11</f>
        <v>0</v>
      </c>
      <c r="I52" s="165">
        <f>'(8)'!$E11</f>
        <v>0</v>
      </c>
      <c r="J52" s="165">
        <f>'(9)'!$E11</f>
        <v>0</v>
      </c>
      <c r="K52" s="165">
        <f>'(10)'!$E11</f>
        <v>0</v>
      </c>
      <c r="N52" s="162">
        <f>'(1)'!$B11</f>
        <v>0</v>
      </c>
      <c r="O52" s="166">
        <f>'(1)'!$AC11</f>
        <v>0</v>
      </c>
      <c r="P52" s="166">
        <f>'(2)'!$AC11</f>
        <v>0</v>
      </c>
      <c r="Q52" s="166">
        <f>'(3)'!$AC11</f>
        <v>0</v>
      </c>
      <c r="R52" s="166">
        <f>'(4)'!$AC11</f>
        <v>0</v>
      </c>
      <c r="S52" s="166">
        <f>'(5)'!$AC11</f>
        <v>0</v>
      </c>
      <c r="T52" s="166">
        <f>'(6)'!$AC11</f>
        <v>0</v>
      </c>
      <c r="U52" s="166">
        <f>'(7)'!$AC11</f>
        <v>0</v>
      </c>
      <c r="V52" s="166">
        <f>'(8)'!$AC11</f>
        <v>0</v>
      </c>
      <c r="W52" s="166">
        <f>'(9)'!$AC11</f>
        <v>0</v>
      </c>
      <c r="X52" s="166">
        <f>'(10)'!$AC11</f>
        <v>0</v>
      </c>
    </row>
    <row r="53" spans="1:24" ht="13" hidden="1" customHeight="1" x14ac:dyDescent="0.35">
      <c r="A53" s="162">
        <f>'(1)'!$B12</f>
        <v>0</v>
      </c>
      <c r="B53" s="165" t="e">
        <f>'(1)'!$E12</f>
        <v>#DIV/0!</v>
      </c>
      <c r="C53" s="165">
        <f>'(2)'!$E12</f>
        <v>0</v>
      </c>
      <c r="D53" s="165">
        <f>'(3)'!$E12</f>
        <v>0</v>
      </c>
      <c r="E53" s="165">
        <f>'(4)'!$E12</f>
        <v>0</v>
      </c>
      <c r="F53" s="165">
        <f>'(5)'!$E12</f>
        <v>0</v>
      </c>
      <c r="G53" s="165">
        <f>'(6)'!$E12</f>
        <v>0</v>
      </c>
      <c r="H53" s="165">
        <f>'(7)'!$E12</f>
        <v>0</v>
      </c>
      <c r="I53" s="165">
        <f>'(8)'!$E12</f>
        <v>0</v>
      </c>
      <c r="J53" s="165">
        <f>'(9)'!$E12</f>
        <v>0</v>
      </c>
      <c r="K53" s="165">
        <f>'(10)'!$E12</f>
        <v>0</v>
      </c>
      <c r="N53" s="162">
        <f>'(1)'!$B12</f>
        <v>0</v>
      </c>
      <c r="O53" s="166">
        <f>'(1)'!$AC12</f>
        <v>0</v>
      </c>
      <c r="P53" s="166">
        <f>'(2)'!$AC12</f>
        <v>0</v>
      </c>
      <c r="Q53" s="166">
        <f>'(3)'!$AC12</f>
        <v>0</v>
      </c>
      <c r="R53" s="166">
        <f>'(4)'!$AC12</f>
        <v>0</v>
      </c>
      <c r="S53" s="166">
        <f>'(5)'!$AC12</f>
        <v>0</v>
      </c>
      <c r="T53" s="166">
        <f>'(6)'!$AC12</f>
        <v>0</v>
      </c>
      <c r="U53" s="166">
        <f>'(7)'!$AC12</f>
        <v>0</v>
      </c>
      <c r="V53" s="166">
        <f>'(8)'!$AC12</f>
        <v>0</v>
      </c>
      <c r="W53" s="166">
        <f>'(9)'!$AC12</f>
        <v>0</v>
      </c>
      <c r="X53" s="166">
        <f>'(10)'!$AC12</f>
        <v>0</v>
      </c>
    </row>
    <row r="54" spans="1:24" ht="13" hidden="1" customHeight="1" x14ac:dyDescent="0.35">
      <c r="A54" s="162">
        <f>'(1)'!$B13</f>
        <v>0</v>
      </c>
      <c r="B54" s="165" t="e">
        <f>'(1)'!$E13</f>
        <v>#DIV/0!</v>
      </c>
      <c r="C54" s="165">
        <f>'(2)'!$E13</f>
        <v>0</v>
      </c>
      <c r="D54" s="165">
        <f>'(3)'!$E13</f>
        <v>0</v>
      </c>
      <c r="E54" s="165">
        <f>'(4)'!$E13</f>
        <v>0</v>
      </c>
      <c r="F54" s="165">
        <f>'(5)'!$E13</f>
        <v>0</v>
      </c>
      <c r="G54" s="165">
        <f>'(6)'!$E13</f>
        <v>0</v>
      </c>
      <c r="H54" s="165">
        <f>'(7)'!$E13</f>
        <v>0</v>
      </c>
      <c r="I54" s="165">
        <f>'(8)'!$E13</f>
        <v>0</v>
      </c>
      <c r="J54" s="165">
        <f>'(9)'!$E13</f>
        <v>0</v>
      </c>
      <c r="K54" s="165">
        <f>'(10)'!$E13</f>
        <v>0</v>
      </c>
      <c r="N54" s="162">
        <f>'(1)'!$B13</f>
        <v>0</v>
      </c>
      <c r="O54" s="166">
        <f>'(1)'!$AC13</f>
        <v>0</v>
      </c>
      <c r="P54" s="166">
        <f>'(2)'!$AC13</f>
        <v>0</v>
      </c>
      <c r="Q54" s="166">
        <f>'(3)'!$AC13</f>
        <v>0</v>
      </c>
      <c r="R54" s="166">
        <f>'(4)'!$AC13</f>
        <v>0</v>
      </c>
      <c r="S54" s="166">
        <f>'(5)'!$AC13</f>
        <v>0</v>
      </c>
      <c r="T54" s="166">
        <f>'(6)'!$AC13</f>
        <v>0</v>
      </c>
      <c r="U54" s="166">
        <f>'(7)'!$AC13</f>
        <v>0</v>
      </c>
      <c r="V54" s="166">
        <f>'(8)'!$AC13</f>
        <v>0</v>
      </c>
      <c r="W54" s="166">
        <f>'(9)'!$AC13</f>
        <v>0</v>
      </c>
      <c r="X54" s="166">
        <f>'(10)'!$AC13</f>
        <v>0</v>
      </c>
    </row>
    <row r="55" spans="1:24" ht="13" hidden="1" customHeight="1" x14ac:dyDescent="0.35">
      <c r="A55" s="162">
        <f>'(1)'!$B14</f>
        <v>0</v>
      </c>
      <c r="B55" s="165" t="e">
        <f>'(1)'!$E14</f>
        <v>#DIV/0!</v>
      </c>
      <c r="C55" s="165">
        <f>'(2)'!$E14</f>
        <v>0</v>
      </c>
      <c r="D55" s="165">
        <f>'(3)'!$E14</f>
        <v>0</v>
      </c>
      <c r="E55" s="165">
        <f>'(4)'!$E14</f>
        <v>0</v>
      </c>
      <c r="F55" s="165">
        <f>'(5)'!$E14</f>
        <v>0</v>
      </c>
      <c r="G55" s="165">
        <f>'(6)'!$E14</f>
        <v>0</v>
      </c>
      <c r="H55" s="165">
        <f>'(7)'!$E14</f>
        <v>0</v>
      </c>
      <c r="I55" s="165">
        <f>'(8)'!$E14</f>
        <v>0</v>
      </c>
      <c r="J55" s="165">
        <f>'(9)'!$E14</f>
        <v>0</v>
      </c>
      <c r="K55" s="165">
        <f>'(10)'!$E14</f>
        <v>0</v>
      </c>
      <c r="N55" s="162">
        <f>'(1)'!$B14</f>
        <v>0</v>
      </c>
      <c r="O55" s="166">
        <f>'(1)'!$AC14</f>
        <v>0</v>
      </c>
      <c r="P55" s="166">
        <f>'(2)'!$AC14</f>
        <v>0</v>
      </c>
      <c r="Q55" s="166">
        <f>'(3)'!$AC14</f>
        <v>0</v>
      </c>
      <c r="R55" s="166">
        <f>'(4)'!$AC14</f>
        <v>0</v>
      </c>
      <c r="S55" s="166">
        <f>'(5)'!$AC14</f>
        <v>0</v>
      </c>
      <c r="T55" s="166">
        <f>'(6)'!$AC14</f>
        <v>0</v>
      </c>
      <c r="U55" s="166">
        <f>'(7)'!$AC14</f>
        <v>0</v>
      </c>
      <c r="V55" s="166">
        <f>'(8)'!$AC14</f>
        <v>0</v>
      </c>
      <c r="W55" s="166">
        <f>'(9)'!$AC14</f>
        <v>0</v>
      </c>
      <c r="X55" s="166">
        <f>'(10)'!$AC14</f>
        <v>0</v>
      </c>
    </row>
    <row r="56" spans="1:24" ht="13" hidden="1" customHeight="1" x14ac:dyDescent="0.35">
      <c r="A56" s="162">
        <f>'(1)'!$B15</f>
        <v>0</v>
      </c>
      <c r="B56" s="165" t="e">
        <f>'(1)'!$E15</f>
        <v>#DIV/0!</v>
      </c>
      <c r="C56" s="165">
        <f>'(2)'!$E15</f>
        <v>0</v>
      </c>
      <c r="D56" s="165">
        <f>'(3)'!$E15</f>
        <v>0</v>
      </c>
      <c r="E56" s="165">
        <f>'(4)'!$E15</f>
        <v>0</v>
      </c>
      <c r="F56" s="165">
        <f>'(5)'!$E15</f>
        <v>0</v>
      </c>
      <c r="G56" s="165">
        <f>'(6)'!$E15</f>
        <v>0</v>
      </c>
      <c r="H56" s="165">
        <f>'(7)'!$E15</f>
        <v>0</v>
      </c>
      <c r="I56" s="165">
        <f>'(8)'!$E15</f>
        <v>0</v>
      </c>
      <c r="J56" s="165">
        <f>'(9)'!$E15</f>
        <v>0</v>
      </c>
      <c r="K56" s="165">
        <f>'(10)'!$E15</f>
        <v>0</v>
      </c>
      <c r="N56" s="162">
        <f>'(1)'!$B15</f>
        <v>0</v>
      </c>
      <c r="O56" s="166">
        <f>'(1)'!$AC15</f>
        <v>0</v>
      </c>
      <c r="P56" s="166">
        <f>'(2)'!$AC15</f>
        <v>0</v>
      </c>
      <c r="Q56" s="166">
        <f>'(3)'!$AC15</f>
        <v>0</v>
      </c>
      <c r="R56" s="166">
        <f>'(4)'!$AC15</f>
        <v>0</v>
      </c>
      <c r="S56" s="166">
        <f>'(5)'!$AC15</f>
        <v>0</v>
      </c>
      <c r="T56" s="166">
        <f>'(6)'!$AC15</f>
        <v>0</v>
      </c>
      <c r="U56" s="166">
        <f>'(7)'!$AC15</f>
        <v>0</v>
      </c>
      <c r="V56" s="166">
        <f>'(8)'!$AC15</f>
        <v>0</v>
      </c>
      <c r="W56" s="166">
        <f>'(9)'!$AC15</f>
        <v>0</v>
      </c>
      <c r="X56" s="166">
        <f>'(10)'!$AC15</f>
        <v>0</v>
      </c>
    </row>
    <row r="57" spans="1:24" ht="13" hidden="1" customHeight="1" x14ac:dyDescent="0.35">
      <c r="A57" s="162">
        <f>'(1)'!$B16</f>
        <v>0</v>
      </c>
      <c r="B57" s="165" t="e">
        <f>'(1)'!$E16</f>
        <v>#DIV/0!</v>
      </c>
      <c r="C57" s="165">
        <f>'(2)'!$E16</f>
        <v>0</v>
      </c>
      <c r="D57" s="165">
        <f>'(3)'!$E16</f>
        <v>0</v>
      </c>
      <c r="E57" s="165">
        <f>'(4)'!$E16</f>
        <v>0</v>
      </c>
      <c r="F57" s="165">
        <f>'(5)'!$E16</f>
        <v>0</v>
      </c>
      <c r="G57" s="165">
        <f>'(6)'!$E16</f>
        <v>0</v>
      </c>
      <c r="H57" s="165">
        <f>'(7)'!$E16</f>
        <v>0</v>
      </c>
      <c r="I57" s="165">
        <f>'(8)'!$E16</f>
        <v>0</v>
      </c>
      <c r="J57" s="165">
        <f>'(9)'!$E16</f>
        <v>0</v>
      </c>
      <c r="K57" s="165">
        <f>'(10)'!$E16</f>
        <v>0</v>
      </c>
      <c r="N57" s="162">
        <f>'(1)'!$B16</f>
        <v>0</v>
      </c>
      <c r="O57" s="166">
        <f>'(1)'!$AC16</f>
        <v>0</v>
      </c>
      <c r="P57" s="166">
        <f>'(2)'!$AC16</f>
        <v>0</v>
      </c>
      <c r="Q57" s="166">
        <f>'(3)'!$AC16</f>
        <v>0</v>
      </c>
      <c r="R57" s="166">
        <f>'(4)'!$AC16</f>
        <v>0</v>
      </c>
      <c r="S57" s="166">
        <f>'(5)'!$AC16</f>
        <v>0</v>
      </c>
      <c r="T57" s="166">
        <f>'(6)'!$AC16</f>
        <v>0</v>
      </c>
      <c r="U57" s="166">
        <f>'(7)'!$AC16</f>
        <v>0</v>
      </c>
      <c r="V57" s="166">
        <f>'(8)'!$AC16</f>
        <v>0</v>
      </c>
      <c r="W57" s="166">
        <f>'(9)'!$AC16</f>
        <v>0</v>
      </c>
      <c r="X57" s="166">
        <f>'(10)'!$AC16</f>
        <v>0</v>
      </c>
    </row>
    <row r="58" spans="1:24" ht="13" hidden="1" customHeight="1" x14ac:dyDescent="0.35">
      <c r="A58" s="162">
        <f>'(1)'!$B17</f>
        <v>0</v>
      </c>
      <c r="B58" s="165" t="e">
        <f>'(1)'!$E17</f>
        <v>#DIV/0!</v>
      </c>
      <c r="C58" s="165">
        <f>'(2)'!$E17</f>
        <v>0</v>
      </c>
      <c r="D58" s="165">
        <f>'(3)'!$E17</f>
        <v>0</v>
      </c>
      <c r="E58" s="165">
        <f>'(4)'!$E17</f>
        <v>0</v>
      </c>
      <c r="F58" s="165">
        <f>'(5)'!$E17</f>
        <v>0</v>
      </c>
      <c r="G58" s="165">
        <f>'(6)'!$E17</f>
        <v>0</v>
      </c>
      <c r="H58" s="165">
        <f>'(7)'!$E17</f>
        <v>0</v>
      </c>
      <c r="I58" s="165">
        <f>'(8)'!$E17</f>
        <v>0</v>
      </c>
      <c r="J58" s="165">
        <f>'(9)'!$E17</f>
        <v>0</v>
      </c>
      <c r="K58" s="165">
        <f>'(10)'!$E17</f>
        <v>0</v>
      </c>
      <c r="N58" s="162">
        <f>'(1)'!$B17</f>
        <v>0</v>
      </c>
      <c r="O58" s="166">
        <f>'(1)'!$AC17</f>
        <v>0</v>
      </c>
      <c r="P58" s="166">
        <f>'(2)'!$AC17</f>
        <v>0</v>
      </c>
      <c r="Q58" s="166">
        <f>'(3)'!$AC17</f>
        <v>0</v>
      </c>
      <c r="R58" s="166">
        <f>'(4)'!$AC17</f>
        <v>0</v>
      </c>
      <c r="S58" s="166">
        <f>'(5)'!$AC17</f>
        <v>0</v>
      </c>
      <c r="T58" s="166">
        <f>'(6)'!$AC17</f>
        <v>0</v>
      </c>
      <c r="U58" s="166">
        <f>'(7)'!$AC17</f>
        <v>0</v>
      </c>
      <c r="V58" s="166">
        <f>'(8)'!$AC17</f>
        <v>0</v>
      </c>
      <c r="W58" s="166">
        <f>'(9)'!$AC17</f>
        <v>0</v>
      </c>
      <c r="X58" s="166">
        <f>'(10)'!$AC17</f>
        <v>0</v>
      </c>
    </row>
    <row r="59" spans="1:24" ht="13" hidden="1" customHeight="1" x14ac:dyDescent="0.35">
      <c r="A59" s="162">
        <f>'(1)'!$B18</f>
        <v>0</v>
      </c>
      <c r="B59" s="165" t="e">
        <f>'(1)'!$E18</f>
        <v>#DIV/0!</v>
      </c>
      <c r="C59" s="165">
        <f>'(2)'!$E18</f>
        <v>0</v>
      </c>
      <c r="D59" s="165">
        <f>'(3)'!$E18</f>
        <v>0</v>
      </c>
      <c r="E59" s="165">
        <f>'(4)'!$E18</f>
        <v>0</v>
      </c>
      <c r="F59" s="165">
        <f>'(5)'!$E18</f>
        <v>0</v>
      </c>
      <c r="G59" s="165">
        <f>'(6)'!$E18</f>
        <v>0</v>
      </c>
      <c r="H59" s="165">
        <f>'(7)'!$E18</f>
        <v>0</v>
      </c>
      <c r="I59" s="165">
        <f>'(8)'!$E18</f>
        <v>0</v>
      </c>
      <c r="J59" s="165">
        <f>'(9)'!$E18</f>
        <v>0</v>
      </c>
      <c r="K59" s="165">
        <f>'(10)'!$E18</f>
        <v>0</v>
      </c>
      <c r="N59" s="162">
        <f>'(1)'!$B18</f>
        <v>0</v>
      </c>
      <c r="O59" s="166">
        <f>'(1)'!$AC18</f>
        <v>0</v>
      </c>
      <c r="P59" s="166">
        <f>'(2)'!$AC18</f>
        <v>0</v>
      </c>
      <c r="Q59" s="166">
        <f>'(3)'!$AC18</f>
        <v>0</v>
      </c>
      <c r="R59" s="166">
        <f>'(4)'!$AC18</f>
        <v>0</v>
      </c>
      <c r="S59" s="166">
        <f>'(5)'!$AC18</f>
        <v>0</v>
      </c>
      <c r="T59" s="166">
        <f>'(6)'!$AC18</f>
        <v>0</v>
      </c>
      <c r="U59" s="166">
        <f>'(7)'!$AC18</f>
        <v>0</v>
      </c>
      <c r="V59" s="166">
        <f>'(8)'!$AC18</f>
        <v>0</v>
      </c>
      <c r="W59" s="166">
        <f>'(9)'!$AC18</f>
        <v>0</v>
      </c>
      <c r="X59" s="166">
        <f>'(10)'!$AC18</f>
        <v>0</v>
      </c>
    </row>
    <row r="60" spans="1:24" ht="13" hidden="1" customHeight="1" x14ac:dyDescent="0.35">
      <c r="A60" s="162">
        <f>'(1)'!$B19</f>
        <v>0</v>
      </c>
      <c r="B60" s="165" t="e">
        <f>'(1)'!$E19</f>
        <v>#DIV/0!</v>
      </c>
      <c r="C60" s="165">
        <f>'(2)'!$E19</f>
        <v>0</v>
      </c>
      <c r="D60" s="165">
        <f>'(3)'!$E19</f>
        <v>0</v>
      </c>
      <c r="E60" s="165">
        <f>'(4)'!$E19</f>
        <v>0</v>
      </c>
      <c r="F60" s="165">
        <f>'(5)'!$E19</f>
        <v>0</v>
      </c>
      <c r="G60" s="165">
        <f>'(6)'!$E19</f>
        <v>0</v>
      </c>
      <c r="H60" s="165">
        <f>'(7)'!$E19</f>
        <v>0</v>
      </c>
      <c r="I60" s="165">
        <f>'(8)'!$E19</f>
        <v>0</v>
      </c>
      <c r="J60" s="165">
        <f>'(9)'!$E19</f>
        <v>0</v>
      </c>
      <c r="K60" s="165">
        <f>'(10)'!$E19</f>
        <v>0</v>
      </c>
      <c r="N60" s="162">
        <f>'(1)'!$B19</f>
        <v>0</v>
      </c>
      <c r="O60" s="166">
        <f>'(1)'!$AC19</f>
        <v>0</v>
      </c>
      <c r="P60" s="166">
        <f>'(2)'!$AC19</f>
        <v>0</v>
      </c>
      <c r="Q60" s="166">
        <f>'(3)'!$AC19</f>
        <v>0</v>
      </c>
      <c r="R60" s="166">
        <f>'(4)'!$AC19</f>
        <v>0</v>
      </c>
      <c r="S60" s="166">
        <f>'(5)'!$AC19</f>
        <v>0</v>
      </c>
      <c r="T60" s="166">
        <f>'(6)'!$AC19</f>
        <v>0</v>
      </c>
      <c r="U60" s="166">
        <f>'(7)'!$AC19</f>
        <v>0</v>
      </c>
      <c r="V60" s="166">
        <f>'(8)'!$AC19</f>
        <v>0</v>
      </c>
      <c r="W60" s="166">
        <f>'(9)'!$AC19</f>
        <v>0</v>
      </c>
      <c r="X60" s="166">
        <f>'(10)'!$AC19</f>
        <v>0</v>
      </c>
    </row>
    <row r="61" spans="1:24" ht="13" hidden="1" customHeight="1" x14ac:dyDescent="0.35">
      <c r="A61" s="162" t="str">
        <f>'(1)'!$B20</f>
        <v>SlimCijfer.nl</v>
      </c>
      <c r="B61" s="165"/>
      <c r="C61" s="165"/>
      <c r="D61" s="165"/>
      <c r="E61" s="165"/>
      <c r="F61" s="165"/>
      <c r="G61" s="165"/>
      <c r="H61" s="165"/>
      <c r="I61" s="165"/>
      <c r="J61" s="165"/>
      <c r="K61" s="165"/>
      <c r="N61" s="162" t="str">
        <f>'(1)'!$B20</f>
        <v>SlimCijfer.nl</v>
      </c>
      <c r="O61" s="166"/>
      <c r="P61" s="166"/>
      <c r="Q61" s="166"/>
      <c r="R61" s="166"/>
      <c r="S61" s="166"/>
      <c r="T61" s="166"/>
      <c r="U61" s="166"/>
      <c r="V61" s="166"/>
      <c r="W61" s="166"/>
      <c r="X61" s="166"/>
    </row>
    <row r="62" spans="1:24" ht="13" hidden="1" customHeight="1" x14ac:dyDescent="0.35">
      <c r="B62" s="165"/>
      <c r="C62" s="165"/>
      <c r="D62" s="165"/>
      <c r="E62" s="165"/>
      <c r="F62" s="165"/>
      <c r="G62" s="165"/>
      <c r="H62" s="165"/>
      <c r="I62" s="165"/>
      <c r="J62" s="165"/>
      <c r="K62" s="165"/>
      <c r="O62" s="166"/>
      <c r="P62" s="166"/>
      <c r="Q62" s="166"/>
      <c r="R62" s="166"/>
      <c r="S62" s="166"/>
      <c r="T62" s="166"/>
      <c r="U62" s="166"/>
      <c r="V62" s="166"/>
      <c r="W62" s="166"/>
      <c r="X62" s="166"/>
    </row>
    <row r="63" spans="1:24" ht="13" hidden="1" customHeight="1" x14ac:dyDescent="0.35">
      <c r="B63" s="165"/>
      <c r="C63" s="165"/>
      <c r="D63" s="165"/>
      <c r="E63" s="165"/>
      <c r="F63" s="165"/>
      <c r="G63" s="165"/>
      <c r="H63" s="165"/>
      <c r="I63" s="165"/>
      <c r="J63" s="165"/>
      <c r="K63" s="165"/>
      <c r="O63" s="166"/>
      <c r="P63" s="166"/>
      <c r="Q63" s="166"/>
      <c r="R63" s="166"/>
      <c r="S63" s="166"/>
      <c r="T63" s="166"/>
      <c r="U63" s="166"/>
      <c r="V63" s="166"/>
      <c r="W63" s="166"/>
      <c r="X63" s="166"/>
    </row>
    <row r="64" spans="1:24" ht="13" hidden="1" customHeight="1" x14ac:dyDescent="0.35">
      <c r="B64" s="165"/>
      <c r="C64" s="165"/>
      <c r="D64" s="165"/>
      <c r="E64" s="165"/>
      <c r="F64" s="165"/>
      <c r="G64" s="165"/>
      <c r="H64" s="165"/>
      <c r="I64" s="165"/>
      <c r="J64" s="165"/>
      <c r="K64" s="165"/>
      <c r="O64" s="166"/>
      <c r="P64" s="166"/>
      <c r="Q64" s="166"/>
      <c r="R64" s="166"/>
      <c r="S64" s="166"/>
      <c r="T64" s="166"/>
      <c r="U64" s="166"/>
      <c r="V64" s="166"/>
      <c r="W64" s="166"/>
      <c r="X64" s="166"/>
    </row>
    <row r="65" spans="2:24" ht="13" hidden="1" customHeight="1" x14ac:dyDescent="0.35">
      <c r="B65" s="165"/>
      <c r="C65" s="165"/>
      <c r="D65" s="165"/>
      <c r="E65" s="165"/>
      <c r="F65" s="165"/>
      <c r="G65" s="165"/>
      <c r="H65" s="165"/>
      <c r="I65" s="165"/>
      <c r="J65" s="165"/>
      <c r="K65" s="165"/>
      <c r="O65" s="166"/>
      <c r="P65" s="166"/>
      <c r="Q65" s="166"/>
      <c r="R65" s="166"/>
      <c r="S65" s="166"/>
      <c r="T65" s="166"/>
      <c r="U65" s="166"/>
      <c r="V65" s="166"/>
      <c r="W65" s="166"/>
      <c r="X65" s="166"/>
    </row>
    <row r="66" spans="2:24" ht="13" hidden="1" customHeight="1" x14ac:dyDescent="0.35">
      <c r="B66" s="165"/>
      <c r="C66" s="165"/>
      <c r="D66" s="165"/>
      <c r="E66" s="165"/>
      <c r="F66" s="165"/>
      <c r="G66" s="165"/>
      <c r="H66" s="165"/>
      <c r="I66" s="165"/>
      <c r="J66" s="165"/>
      <c r="K66" s="165"/>
      <c r="O66" s="166"/>
      <c r="P66" s="166"/>
      <c r="Q66" s="166"/>
      <c r="R66" s="166"/>
      <c r="S66" s="166"/>
      <c r="T66" s="166"/>
      <c r="U66" s="166"/>
      <c r="V66" s="166"/>
      <c r="W66" s="166"/>
      <c r="X66" s="166"/>
    </row>
    <row r="67" spans="2:24" ht="13" hidden="1" customHeight="1" x14ac:dyDescent="0.35">
      <c r="B67" s="165"/>
      <c r="C67" s="165"/>
      <c r="D67" s="165"/>
      <c r="E67" s="165"/>
      <c r="F67" s="165"/>
      <c r="G67" s="165"/>
      <c r="H67" s="165"/>
      <c r="I67" s="165"/>
      <c r="J67" s="165"/>
      <c r="K67" s="165"/>
      <c r="O67" s="166"/>
      <c r="P67" s="166"/>
      <c r="Q67" s="166"/>
      <c r="R67" s="166"/>
      <c r="S67" s="166"/>
      <c r="T67" s="166"/>
      <c r="U67" s="166"/>
      <c r="V67" s="166"/>
      <c r="W67" s="166"/>
      <c r="X67" s="166"/>
    </row>
    <row r="68" spans="2:24" ht="13" hidden="1" customHeight="1" x14ac:dyDescent="0.35">
      <c r="B68" s="165"/>
      <c r="C68" s="165"/>
      <c r="D68" s="165"/>
      <c r="E68" s="165"/>
      <c r="F68" s="165"/>
      <c r="G68" s="165"/>
      <c r="H68" s="165"/>
      <c r="I68" s="165"/>
      <c r="J68" s="165"/>
      <c r="K68" s="165"/>
      <c r="O68" s="166"/>
      <c r="P68" s="166"/>
      <c r="Q68" s="166"/>
      <c r="R68" s="166"/>
      <c r="S68" s="166"/>
      <c r="T68" s="166"/>
      <c r="U68" s="166"/>
      <c r="V68" s="166"/>
      <c r="W68" s="166"/>
      <c r="X68" s="166"/>
    </row>
    <row r="69" spans="2:24" ht="13" hidden="1" customHeight="1" x14ac:dyDescent="0.35">
      <c r="B69" s="165"/>
      <c r="C69" s="165"/>
      <c r="D69" s="165"/>
      <c r="E69" s="165"/>
      <c r="F69" s="165"/>
      <c r="G69" s="165"/>
      <c r="H69" s="165"/>
      <c r="I69" s="165"/>
      <c r="J69" s="165"/>
      <c r="K69" s="165"/>
      <c r="O69" s="166"/>
      <c r="P69" s="166"/>
      <c r="Q69" s="166"/>
      <c r="R69" s="166"/>
      <c r="S69" s="166"/>
      <c r="T69" s="166"/>
      <c r="U69" s="166"/>
      <c r="V69" s="166"/>
      <c r="W69" s="166"/>
      <c r="X69" s="166"/>
    </row>
    <row r="70" spans="2:24" ht="13" hidden="1" customHeight="1" x14ac:dyDescent="0.35">
      <c r="B70" s="165"/>
      <c r="C70" s="165"/>
      <c r="D70" s="165"/>
      <c r="E70" s="165"/>
      <c r="F70" s="165"/>
      <c r="G70" s="165"/>
      <c r="H70" s="165"/>
      <c r="I70" s="165"/>
      <c r="J70" s="165"/>
      <c r="K70" s="165"/>
      <c r="O70" s="166"/>
      <c r="P70" s="166"/>
      <c r="Q70" s="166"/>
      <c r="R70" s="166"/>
      <c r="S70" s="166"/>
      <c r="T70" s="166"/>
      <c r="U70" s="166"/>
      <c r="V70" s="166"/>
      <c r="W70" s="166"/>
      <c r="X70" s="166"/>
    </row>
    <row r="71" spans="2:24" ht="13" hidden="1" customHeight="1" x14ac:dyDescent="0.35">
      <c r="B71" s="165"/>
      <c r="C71" s="165"/>
      <c r="D71" s="165"/>
      <c r="E71" s="165"/>
      <c r="F71" s="165"/>
      <c r="G71" s="165"/>
      <c r="H71" s="165"/>
      <c r="I71" s="165"/>
      <c r="J71" s="165"/>
      <c r="K71" s="165"/>
      <c r="O71" s="166"/>
      <c r="P71" s="166"/>
      <c r="Q71" s="166"/>
      <c r="R71" s="166"/>
      <c r="S71" s="166"/>
      <c r="T71" s="166"/>
      <c r="U71" s="166"/>
      <c r="V71" s="166"/>
      <c r="W71" s="166"/>
      <c r="X71" s="166"/>
    </row>
    <row r="72" spans="2:24" ht="13" hidden="1" customHeight="1" x14ac:dyDescent="0.35">
      <c r="B72" s="165"/>
      <c r="C72" s="165"/>
      <c r="D72" s="165"/>
      <c r="E72" s="165"/>
      <c r="F72" s="165"/>
      <c r="G72" s="165"/>
      <c r="H72" s="165"/>
      <c r="I72" s="165"/>
      <c r="J72" s="165"/>
      <c r="K72" s="165"/>
      <c r="O72" s="166"/>
      <c r="P72" s="166"/>
      <c r="Q72" s="166"/>
      <c r="R72" s="166"/>
      <c r="S72" s="166"/>
      <c r="T72" s="166"/>
      <c r="U72" s="166"/>
      <c r="V72" s="166"/>
      <c r="W72" s="166"/>
      <c r="X72" s="166"/>
    </row>
    <row r="73" spans="2:24" ht="13" hidden="1" customHeight="1" x14ac:dyDescent="0.35">
      <c r="B73" s="165"/>
      <c r="C73" s="165"/>
      <c r="D73" s="165"/>
      <c r="E73" s="165"/>
      <c r="F73" s="165"/>
      <c r="G73" s="165"/>
      <c r="H73" s="165"/>
      <c r="I73" s="165"/>
      <c r="J73" s="165"/>
      <c r="K73" s="165"/>
      <c r="O73" s="166"/>
      <c r="P73" s="166"/>
      <c r="Q73" s="166"/>
      <c r="R73" s="166"/>
      <c r="S73" s="166"/>
      <c r="T73" s="166"/>
      <c r="U73" s="166"/>
      <c r="V73" s="166"/>
      <c r="W73" s="166"/>
      <c r="X73" s="166"/>
    </row>
    <row r="74" spans="2:24" ht="13" hidden="1" customHeight="1" x14ac:dyDescent="0.35">
      <c r="B74" s="165"/>
      <c r="C74" s="165"/>
      <c r="D74" s="165"/>
      <c r="E74" s="165"/>
      <c r="F74" s="165"/>
      <c r="G74" s="165"/>
      <c r="H74" s="165"/>
      <c r="I74" s="165"/>
      <c r="J74" s="165"/>
      <c r="K74" s="165"/>
      <c r="O74" s="166"/>
      <c r="P74" s="166"/>
      <c r="Q74" s="166"/>
      <c r="R74" s="166"/>
      <c r="S74" s="166"/>
      <c r="T74" s="166"/>
      <c r="U74" s="166"/>
      <c r="V74" s="166"/>
      <c r="W74" s="166"/>
      <c r="X74" s="166"/>
    </row>
    <row r="75" spans="2:24" ht="13" hidden="1" customHeight="1" x14ac:dyDescent="0.35">
      <c r="B75" s="165"/>
      <c r="C75" s="165"/>
      <c r="D75" s="165"/>
      <c r="E75" s="165"/>
      <c r="F75" s="165"/>
      <c r="G75" s="165"/>
      <c r="H75" s="165"/>
      <c r="I75" s="165"/>
      <c r="J75" s="165"/>
      <c r="K75" s="165"/>
      <c r="O75" s="166"/>
      <c r="P75" s="166"/>
      <c r="Q75" s="166"/>
      <c r="R75" s="166"/>
      <c r="S75" s="166"/>
      <c r="T75" s="166"/>
      <c r="U75" s="166"/>
      <c r="V75" s="166"/>
      <c r="W75" s="166"/>
      <c r="X75" s="166"/>
    </row>
    <row r="76" spans="2:24" ht="13" hidden="1" customHeight="1" x14ac:dyDescent="0.35">
      <c r="B76" s="165"/>
      <c r="C76" s="165"/>
      <c r="D76" s="165"/>
      <c r="E76" s="165"/>
      <c r="F76" s="165"/>
      <c r="G76" s="165"/>
      <c r="H76" s="165"/>
      <c r="I76" s="165"/>
      <c r="J76" s="165"/>
      <c r="K76" s="165"/>
      <c r="O76" s="166"/>
      <c r="P76" s="166"/>
      <c r="Q76" s="166"/>
      <c r="R76" s="166"/>
      <c r="S76" s="166"/>
      <c r="T76" s="166"/>
      <c r="U76" s="166"/>
      <c r="V76" s="166"/>
      <c r="W76" s="166"/>
      <c r="X76" s="166"/>
    </row>
    <row r="77" spans="2:24" ht="13" hidden="1" customHeight="1" x14ac:dyDescent="0.35">
      <c r="B77" s="165"/>
      <c r="C77" s="165"/>
      <c r="D77" s="165"/>
      <c r="E77" s="165"/>
      <c r="F77" s="165"/>
      <c r="G77" s="165"/>
      <c r="H77" s="165"/>
      <c r="I77" s="165"/>
      <c r="J77" s="165"/>
      <c r="K77" s="165"/>
      <c r="O77" s="166"/>
      <c r="P77" s="166"/>
      <c r="Q77" s="166"/>
      <c r="R77" s="166"/>
      <c r="S77" s="166"/>
      <c r="T77" s="166"/>
      <c r="U77" s="166"/>
      <c r="V77" s="166"/>
      <c r="W77" s="166"/>
      <c r="X77" s="166"/>
    </row>
    <row r="78" spans="2:24" ht="13" hidden="1" customHeight="1" x14ac:dyDescent="0.35">
      <c r="B78" s="165"/>
      <c r="C78" s="165"/>
      <c r="D78" s="165"/>
      <c r="E78" s="165"/>
      <c r="F78" s="165"/>
      <c r="G78" s="165"/>
      <c r="H78" s="165"/>
      <c r="I78" s="165"/>
      <c r="J78" s="165"/>
      <c r="K78" s="165"/>
      <c r="O78" s="166"/>
      <c r="P78" s="166"/>
      <c r="Q78" s="166"/>
      <c r="R78" s="166"/>
      <c r="S78" s="166"/>
      <c r="T78" s="166"/>
      <c r="U78" s="166"/>
      <c r="V78" s="166"/>
      <c r="W78" s="166"/>
      <c r="X78" s="166"/>
    </row>
    <row r="79" spans="2:24" ht="13" hidden="1" customHeight="1" x14ac:dyDescent="0.35">
      <c r="B79" s="165"/>
      <c r="C79" s="165"/>
      <c r="D79" s="165"/>
      <c r="E79" s="165"/>
      <c r="F79" s="165"/>
      <c r="G79" s="165"/>
      <c r="H79" s="165"/>
      <c r="I79" s="165"/>
      <c r="J79" s="165"/>
      <c r="K79" s="165"/>
      <c r="O79" s="166"/>
      <c r="P79" s="166"/>
      <c r="Q79" s="166"/>
      <c r="R79" s="166"/>
      <c r="S79" s="166"/>
      <c r="T79" s="166"/>
      <c r="U79" s="166"/>
      <c r="V79" s="166"/>
      <c r="W79" s="166"/>
      <c r="X79" s="166"/>
    </row>
    <row r="80" spans="2:24" ht="13" hidden="1" customHeight="1" x14ac:dyDescent="0.35">
      <c r="B80" s="165"/>
      <c r="C80" s="165"/>
      <c r="D80" s="165"/>
      <c r="E80" s="165"/>
      <c r="F80" s="165"/>
      <c r="G80" s="165"/>
      <c r="H80" s="165"/>
      <c r="I80" s="165"/>
      <c r="J80" s="165"/>
      <c r="K80" s="165"/>
      <c r="O80" s="166"/>
      <c r="P80" s="166"/>
      <c r="Q80" s="166"/>
      <c r="R80" s="166"/>
      <c r="S80" s="166"/>
      <c r="T80" s="166"/>
      <c r="U80" s="166"/>
      <c r="V80" s="166"/>
      <c r="W80" s="166"/>
      <c r="X80" s="166"/>
    </row>
    <row r="81" spans="1:24" ht="13" hidden="1" customHeight="1" x14ac:dyDescent="0.35">
      <c r="B81" s="165"/>
      <c r="C81" s="165"/>
      <c r="D81" s="165"/>
      <c r="E81" s="165"/>
      <c r="F81" s="165"/>
      <c r="G81" s="165"/>
      <c r="H81" s="165"/>
      <c r="I81" s="165"/>
      <c r="J81" s="165"/>
      <c r="K81" s="165"/>
      <c r="O81" s="166"/>
      <c r="P81" s="166"/>
      <c r="Q81" s="166"/>
      <c r="R81" s="166"/>
      <c r="S81" s="166"/>
      <c r="T81" s="166"/>
      <c r="U81" s="166"/>
      <c r="V81" s="166"/>
      <c r="W81" s="166"/>
      <c r="X81" s="166"/>
    </row>
    <row r="82" spans="1:24" ht="13" hidden="1" customHeight="1" x14ac:dyDescent="0.35">
      <c r="B82" s="165"/>
      <c r="C82" s="165"/>
      <c r="D82" s="165"/>
      <c r="E82" s="165"/>
      <c r="F82" s="165"/>
      <c r="G82" s="165"/>
      <c r="H82" s="165"/>
      <c r="I82" s="165"/>
      <c r="J82" s="165"/>
      <c r="K82" s="165"/>
      <c r="O82" s="166"/>
      <c r="P82" s="166"/>
      <c r="Q82" s="166"/>
      <c r="R82" s="166"/>
      <c r="S82" s="166"/>
      <c r="T82" s="166"/>
      <c r="U82" s="166"/>
      <c r="V82" s="166"/>
      <c r="W82" s="166"/>
      <c r="X82" s="166"/>
    </row>
    <row r="83" spans="1:24" ht="13" hidden="1" customHeight="1" x14ac:dyDescent="0.35">
      <c r="B83" s="165"/>
      <c r="C83" s="165"/>
      <c r="D83" s="165"/>
      <c r="E83" s="165"/>
      <c r="F83" s="165"/>
      <c r="G83" s="165"/>
      <c r="H83" s="165"/>
      <c r="I83" s="165"/>
      <c r="J83" s="165"/>
      <c r="K83" s="165"/>
      <c r="O83" s="166"/>
      <c r="P83" s="166"/>
      <c r="Q83" s="166"/>
      <c r="R83" s="166"/>
      <c r="S83" s="166"/>
      <c r="T83" s="166"/>
      <c r="U83" s="166"/>
      <c r="V83" s="166"/>
      <c r="W83" s="166"/>
      <c r="X83" s="166"/>
    </row>
    <row r="84" spans="1:24" ht="13" hidden="1" customHeight="1" x14ac:dyDescent="0.35">
      <c r="B84" s="165"/>
      <c r="C84" s="165"/>
      <c r="D84" s="165"/>
      <c r="E84" s="165"/>
      <c r="F84" s="165"/>
      <c r="G84" s="165"/>
      <c r="H84" s="165"/>
      <c r="I84" s="165"/>
      <c r="J84" s="165"/>
      <c r="K84" s="165"/>
      <c r="O84" s="166"/>
      <c r="P84" s="166"/>
      <c r="Q84" s="166"/>
      <c r="R84" s="166"/>
      <c r="S84" s="166"/>
      <c r="T84" s="166"/>
      <c r="U84" s="166"/>
      <c r="V84" s="166"/>
      <c r="W84" s="166"/>
      <c r="X84" s="166"/>
    </row>
    <row r="85" spans="1:24" ht="13" hidden="1" customHeight="1" x14ac:dyDescent="0.35">
      <c r="B85" s="161"/>
      <c r="O85" s="167"/>
    </row>
    <row r="86" spans="1:24" ht="13" hidden="1" customHeight="1" x14ac:dyDescent="0.35">
      <c r="B86" s="161"/>
      <c r="O86" s="167"/>
    </row>
    <row r="88" spans="1:24" ht="13" hidden="1" customHeight="1" x14ac:dyDescent="0.35">
      <c r="A88" s="162">
        <v>5</v>
      </c>
      <c r="B88" s="163"/>
      <c r="N88" s="162">
        <v>6</v>
      </c>
      <c r="O88" s="163"/>
    </row>
    <row r="89" spans="1:24" ht="13" hidden="1" customHeight="1" x14ac:dyDescent="0.35">
      <c r="B89" s="161">
        <f>'(1)'!$B$3</f>
        <v>0</v>
      </c>
      <c r="C89" s="161">
        <f>'(2)'!$B$3</f>
        <v>0</v>
      </c>
      <c r="D89" s="161">
        <f>'(3)'!$B$3</f>
        <v>0</v>
      </c>
      <c r="E89" s="161">
        <f>'(4)'!$B$3</f>
        <v>0</v>
      </c>
      <c r="F89" s="161">
        <f>'(5)'!$B$3</f>
        <v>0</v>
      </c>
      <c r="G89" s="161">
        <f>'(6)'!$B$3</f>
        <v>0</v>
      </c>
      <c r="H89" s="161">
        <f>'(7)'!$B$3</f>
        <v>0</v>
      </c>
      <c r="I89" s="161">
        <f>'(8)'!$B$3</f>
        <v>0</v>
      </c>
      <c r="J89" s="161">
        <f>'(9)'!$B$3</f>
        <v>0</v>
      </c>
      <c r="K89" s="161">
        <f>'(10)'!$B$3</f>
        <v>0</v>
      </c>
      <c r="O89" s="161">
        <f>'(1)'!$B$3</f>
        <v>0</v>
      </c>
      <c r="P89" s="161">
        <f>'(2)'!$B$3</f>
        <v>0</v>
      </c>
      <c r="Q89" s="161">
        <f>'(3)'!$B$3</f>
        <v>0</v>
      </c>
      <c r="R89" s="161">
        <f>'(4)'!$B$3</f>
        <v>0</v>
      </c>
      <c r="S89" s="161">
        <f>'(5)'!$B$3</f>
        <v>0</v>
      </c>
      <c r="T89" s="161">
        <f>'(6)'!$B$3</f>
        <v>0</v>
      </c>
      <c r="U89" s="161">
        <f>'(7)'!$B$3</f>
        <v>0</v>
      </c>
      <c r="V89" s="161">
        <f>'(8)'!$B$3</f>
        <v>0</v>
      </c>
      <c r="W89" s="161">
        <f>'(9)'!$B$3</f>
        <v>0</v>
      </c>
      <c r="X89" s="161">
        <f>'(10)'!$B$3</f>
        <v>0</v>
      </c>
    </row>
    <row r="90" spans="1:24" ht="13" hidden="1" customHeight="1" x14ac:dyDescent="0.35">
      <c r="B90" s="166">
        <f>'(1)'!$AD7</f>
        <v>0</v>
      </c>
      <c r="C90" s="166">
        <f>'(2)'!$AD7</f>
        <v>0</v>
      </c>
      <c r="D90" s="166">
        <f>'(3)'!$AD7</f>
        <v>0</v>
      </c>
      <c r="E90" s="166">
        <f>'(4)'!$AD7</f>
        <v>0</v>
      </c>
      <c r="F90" s="166">
        <f>'(5)'!$AD7</f>
        <v>0</v>
      </c>
      <c r="G90" s="166">
        <f>'(6)'!$AD7</f>
        <v>0</v>
      </c>
      <c r="H90" s="166">
        <f>'(7)'!$AD7</f>
        <v>0</v>
      </c>
      <c r="I90" s="166">
        <f>'(8)'!$AD7</f>
        <v>0</v>
      </c>
      <c r="J90" s="166">
        <f>'(9)'!$AD7</f>
        <v>0</v>
      </c>
      <c r="K90" s="166">
        <f>'(10)'!$AD7</f>
        <v>0</v>
      </c>
      <c r="O90" s="166" t="str">
        <f>'(1)'!$AE7</f>
        <v>SlimCijfer.nl</v>
      </c>
      <c r="P90" s="166">
        <f>'(2)'!$AE7</f>
        <v>0</v>
      </c>
      <c r="Q90" s="166">
        <f>'(3)'!$AE7</f>
        <v>0</v>
      </c>
      <c r="R90" s="166">
        <f>'(4)'!$AE7</f>
        <v>0</v>
      </c>
      <c r="S90" s="166">
        <f>'(5)'!$AE7</f>
        <v>0</v>
      </c>
      <c r="T90" s="166">
        <f>'(6)'!$AE7</f>
        <v>0</v>
      </c>
      <c r="U90" s="166">
        <f>'(7)'!$AE7</f>
        <v>0</v>
      </c>
      <c r="V90" s="166">
        <f>'(8)'!$AE7</f>
        <v>0</v>
      </c>
      <c r="W90" s="166">
        <f>'(9)'!$AE7</f>
        <v>0</v>
      </c>
      <c r="X90" s="166">
        <f>'(10)'!$AE7</f>
        <v>0</v>
      </c>
    </row>
    <row r="91" spans="1:24" ht="13" hidden="1" customHeight="1" x14ac:dyDescent="0.35">
      <c r="A91" s="162" t="str">
        <f>'(1)'!$B8</f>
        <v>Gemiddeld</v>
      </c>
      <c r="B91" s="166">
        <f>'(1)'!$AD8</f>
        <v>0</v>
      </c>
      <c r="C91" s="166">
        <f>'(2)'!$AD8</f>
        <v>0</v>
      </c>
      <c r="D91" s="166">
        <f>'(3)'!$AD8</f>
        <v>0</v>
      </c>
      <c r="E91" s="166">
        <f>'(4)'!$AD8</f>
        <v>0</v>
      </c>
      <c r="F91" s="166">
        <f>'(5)'!$AD8</f>
        <v>0</v>
      </c>
      <c r="G91" s="166">
        <f>'(6)'!$AD8</f>
        <v>0</v>
      </c>
      <c r="H91" s="166">
        <f>'(7)'!$AD8</f>
        <v>0</v>
      </c>
      <c r="I91" s="166">
        <f>'(8)'!$AD8</f>
        <v>0</v>
      </c>
      <c r="J91" s="166">
        <f>'(9)'!$AD8</f>
        <v>0</v>
      </c>
      <c r="K91" s="166">
        <f>'(10)'!$AD8</f>
        <v>0</v>
      </c>
      <c r="N91" s="162" t="str">
        <f>'(1)'!$B8</f>
        <v>Gemiddeld</v>
      </c>
      <c r="O91" s="166">
        <f>'(1)'!$AE8</f>
        <v>0</v>
      </c>
      <c r="P91" s="166">
        <f>'(2)'!$AE8</f>
        <v>0</v>
      </c>
      <c r="Q91" s="166">
        <f>'(3)'!$AE8</f>
        <v>0</v>
      </c>
      <c r="R91" s="166">
        <f>'(4)'!$AE8</f>
        <v>0</v>
      </c>
      <c r="S91" s="166">
        <f>'(5)'!$AE8</f>
        <v>0</v>
      </c>
      <c r="T91" s="166">
        <f>'(6)'!$AE8</f>
        <v>0</v>
      </c>
      <c r="U91" s="166">
        <f>'(7)'!$AE8</f>
        <v>0</v>
      </c>
      <c r="V91" s="166">
        <f>'(8)'!$AE8</f>
        <v>0</v>
      </c>
      <c r="W91" s="166">
        <f>'(9)'!$AE8</f>
        <v>0</v>
      </c>
      <c r="X91" s="166">
        <f>'(10)'!$AE8</f>
        <v>0</v>
      </c>
    </row>
    <row r="92" spans="1:24" ht="13" hidden="1" customHeight="1" x14ac:dyDescent="0.35">
      <c r="A92" s="162" t="str">
        <f>'(1)'!$B9</f>
        <v>Totaal</v>
      </c>
      <c r="B92" s="166">
        <f>'(1)'!$AD9</f>
        <v>0</v>
      </c>
      <c r="C92" s="166">
        <f>'(2)'!$AD9</f>
        <v>0</v>
      </c>
      <c r="D92" s="166">
        <f>'(3)'!$AD9</f>
        <v>0</v>
      </c>
      <c r="E92" s="166">
        <f>'(4)'!$AD9</f>
        <v>0</v>
      </c>
      <c r="F92" s="166">
        <f>'(5)'!$AD9</f>
        <v>0</v>
      </c>
      <c r="G92" s="166">
        <f>'(6)'!$AD9</f>
        <v>0</v>
      </c>
      <c r="H92" s="166">
        <f>'(7)'!$AD9</f>
        <v>0</v>
      </c>
      <c r="I92" s="166">
        <f>'(8)'!$AD9</f>
        <v>0</v>
      </c>
      <c r="J92" s="166">
        <f>'(9)'!$AD9</f>
        <v>0</v>
      </c>
      <c r="K92" s="166">
        <f>'(10)'!$AD9</f>
        <v>0</v>
      </c>
      <c r="N92" s="162" t="str">
        <f>'(1)'!$B9</f>
        <v>Totaal</v>
      </c>
      <c r="O92" s="166">
        <f>'(1)'!$AE9</f>
        <v>0</v>
      </c>
      <c r="P92" s="166">
        <f>'(2)'!$AE9</f>
        <v>0</v>
      </c>
      <c r="Q92" s="166">
        <f>'(3)'!$AE9</f>
        <v>0</v>
      </c>
      <c r="R92" s="166">
        <f>'(4)'!$AE9</f>
        <v>0</v>
      </c>
      <c r="S92" s="166">
        <f>'(5)'!$AE9</f>
        <v>0</v>
      </c>
      <c r="T92" s="166">
        <f>'(6)'!$AE9</f>
        <v>0</v>
      </c>
      <c r="U92" s="166">
        <f>'(7)'!$AE9</f>
        <v>0</v>
      </c>
      <c r="V92" s="166">
        <f>'(8)'!$AE9</f>
        <v>0</v>
      </c>
      <c r="W92" s="166">
        <f>'(9)'!$AE9</f>
        <v>0</v>
      </c>
      <c r="X92" s="166">
        <f>'(10)'!$AE9</f>
        <v>0</v>
      </c>
    </row>
    <row r="93" spans="1:24" ht="13" hidden="1" customHeight="1" x14ac:dyDescent="0.35">
      <c r="A93" s="162">
        <f>'(1)'!$B10</f>
        <v>0</v>
      </c>
      <c r="B93" s="166">
        <f>'(1)'!$AD10</f>
        <v>0</v>
      </c>
      <c r="C93" s="166">
        <f>'(2)'!$AD10</f>
        <v>0</v>
      </c>
      <c r="D93" s="166">
        <f>'(3)'!$AD10</f>
        <v>0</v>
      </c>
      <c r="E93" s="166">
        <f>'(4)'!$AD10</f>
        <v>0</v>
      </c>
      <c r="F93" s="166">
        <f>'(5)'!$AD10</f>
        <v>0</v>
      </c>
      <c r="G93" s="166">
        <f>'(6)'!$AD10</f>
        <v>0</v>
      </c>
      <c r="H93" s="166">
        <f>'(7)'!$AD10</f>
        <v>0</v>
      </c>
      <c r="I93" s="166">
        <f>'(8)'!$AD10</f>
        <v>0</v>
      </c>
      <c r="J93" s="166">
        <f>'(9)'!$AD10</f>
        <v>0</v>
      </c>
      <c r="K93" s="166">
        <f>'(10)'!$AD10</f>
        <v>0</v>
      </c>
      <c r="N93" s="162">
        <f>'(1)'!$B10</f>
        <v>0</v>
      </c>
      <c r="O93" s="166">
        <f>'(1)'!$AE10</f>
        <v>0</v>
      </c>
      <c r="P93" s="166">
        <f>'(2)'!$AE10</f>
        <v>0</v>
      </c>
      <c r="Q93" s="166">
        <f>'(3)'!$AE10</f>
        <v>0</v>
      </c>
      <c r="R93" s="166">
        <f>'(4)'!$AE10</f>
        <v>0</v>
      </c>
      <c r="S93" s="166">
        <f>'(5)'!$AE10</f>
        <v>0</v>
      </c>
      <c r="T93" s="166">
        <f>'(6)'!$AE10</f>
        <v>0</v>
      </c>
      <c r="U93" s="166">
        <f>'(7)'!$AE10</f>
        <v>0</v>
      </c>
      <c r="V93" s="166">
        <f>'(8)'!$AE10</f>
        <v>0</v>
      </c>
      <c r="W93" s="166">
        <f>'(9)'!$AE10</f>
        <v>0</v>
      </c>
      <c r="X93" s="166">
        <f>'(10)'!$AE10</f>
        <v>0</v>
      </c>
    </row>
    <row r="94" spans="1:24" ht="13" hidden="1" customHeight="1" x14ac:dyDescent="0.35">
      <c r="A94" s="162">
        <f>'(1)'!$B11</f>
        <v>0</v>
      </c>
      <c r="B94" s="166">
        <f>'(1)'!$AD11</f>
        <v>0</v>
      </c>
      <c r="C94" s="166">
        <f>'(2)'!$AD11</f>
        <v>0</v>
      </c>
      <c r="D94" s="166">
        <f>'(3)'!$AD11</f>
        <v>0</v>
      </c>
      <c r="E94" s="166">
        <f>'(4)'!$AD11</f>
        <v>0</v>
      </c>
      <c r="F94" s="166">
        <f>'(5)'!$AD11</f>
        <v>0</v>
      </c>
      <c r="G94" s="166">
        <f>'(6)'!$AD11</f>
        <v>0</v>
      </c>
      <c r="H94" s="166">
        <f>'(7)'!$AD11</f>
        <v>0</v>
      </c>
      <c r="I94" s="166">
        <f>'(8)'!$AD11</f>
        <v>0</v>
      </c>
      <c r="J94" s="166">
        <f>'(9)'!$AD11</f>
        <v>0</v>
      </c>
      <c r="K94" s="166">
        <f>'(10)'!$AD11</f>
        <v>0</v>
      </c>
      <c r="N94" s="162">
        <f>'(1)'!$B11</f>
        <v>0</v>
      </c>
      <c r="O94" s="166">
        <f>'(1)'!$AE11</f>
        <v>0</v>
      </c>
      <c r="P94" s="166">
        <f>'(2)'!$AE11</f>
        <v>0</v>
      </c>
      <c r="Q94" s="166">
        <f>'(3)'!$AE11</f>
        <v>0</v>
      </c>
      <c r="R94" s="166">
        <f>'(4)'!$AE11</f>
        <v>0</v>
      </c>
      <c r="S94" s="166">
        <f>'(5)'!$AE11</f>
        <v>0</v>
      </c>
      <c r="T94" s="166">
        <f>'(6)'!$AE11</f>
        <v>0</v>
      </c>
      <c r="U94" s="166">
        <f>'(7)'!$AE11</f>
        <v>0</v>
      </c>
      <c r="V94" s="166">
        <f>'(8)'!$AE11</f>
        <v>0</v>
      </c>
      <c r="W94" s="166">
        <f>'(9)'!$AE11</f>
        <v>0</v>
      </c>
      <c r="X94" s="166">
        <f>'(10)'!$AE11</f>
        <v>0</v>
      </c>
    </row>
    <row r="95" spans="1:24" ht="13" hidden="1" customHeight="1" x14ac:dyDescent="0.35">
      <c r="A95" s="162">
        <f>'(1)'!$B12</f>
        <v>0</v>
      </c>
      <c r="B95" s="166">
        <f>'(1)'!$AD12</f>
        <v>0</v>
      </c>
      <c r="C95" s="166">
        <f>'(2)'!$AD12</f>
        <v>0</v>
      </c>
      <c r="D95" s="166">
        <f>'(3)'!$AD12</f>
        <v>0</v>
      </c>
      <c r="E95" s="166">
        <f>'(4)'!$AD12</f>
        <v>0</v>
      </c>
      <c r="F95" s="166">
        <f>'(5)'!$AD12</f>
        <v>0</v>
      </c>
      <c r="G95" s="166">
        <f>'(6)'!$AD12</f>
        <v>0</v>
      </c>
      <c r="H95" s="166">
        <f>'(7)'!$AD12</f>
        <v>0</v>
      </c>
      <c r="I95" s="166">
        <f>'(8)'!$AD12</f>
        <v>0</v>
      </c>
      <c r="J95" s="166">
        <f>'(9)'!$AD12</f>
        <v>0</v>
      </c>
      <c r="K95" s="166">
        <f>'(10)'!$AD12</f>
        <v>0</v>
      </c>
      <c r="N95" s="162">
        <f>'(1)'!$B12</f>
        <v>0</v>
      </c>
      <c r="O95" s="166">
        <f>'(1)'!$AE12</f>
        <v>0</v>
      </c>
      <c r="P95" s="166">
        <f>'(2)'!$AE12</f>
        <v>0</v>
      </c>
      <c r="Q95" s="166">
        <f>'(3)'!$AE12</f>
        <v>0</v>
      </c>
      <c r="R95" s="166">
        <f>'(4)'!$AE12</f>
        <v>0</v>
      </c>
      <c r="S95" s="166">
        <f>'(5)'!$AE12</f>
        <v>0</v>
      </c>
      <c r="T95" s="166">
        <f>'(6)'!$AE12</f>
        <v>0</v>
      </c>
      <c r="U95" s="166">
        <f>'(7)'!$AE12</f>
        <v>0</v>
      </c>
      <c r="V95" s="166">
        <f>'(8)'!$AE12</f>
        <v>0</v>
      </c>
      <c r="W95" s="166">
        <f>'(9)'!$AE12</f>
        <v>0</v>
      </c>
      <c r="X95" s="166">
        <f>'(10)'!$AE12</f>
        <v>0</v>
      </c>
    </row>
    <row r="96" spans="1:24" ht="13" hidden="1" customHeight="1" x14ac:dyDescent="0.35">
      <c r="A96" s="162">
        <f>'(1)'!$B13</f>
        <v>0</v>
      </c>
      <c r="B96" s="166">
        <f>'(1)'!$AD13</f>
        <v>0</v>
      </c>
      <c r="C96" s="166">
        <f>'(2)'!$AD13</f>
        <v>0</v>
      </c>
      <c r="D96" s="166">
        <f>'(3)'!$AD13</f>
        <v>0</v>
      </c>
      <c r="E96" s="166">
        <f>'(4)'!$AD13</f>
        <v>0</v>
      </c>
      <c r="F96" s="166">
        <f>'(5)'!$AD13</f>
        <v>0</v>
      </c>
      <c r="G96" s="166">
        <f>'(6)'!$AD13</f>
        <v>0</v>
      </c>
      <c r="H96" s="166">
        <f>'(7)'!$AD13</f>
        <v>0</v>
      </c>
      <c r="I96" s="166">
        <f>'(8)'!$AD13</f>
        <v>0</v>
      </c>
      <c r="J96" s="166">
        <f>'(9)'!$AD13</f>
        <v>0</v>
      </c>
      <c r="K96" s="166">
        <f>'(10)'!$AD13</f>
        <v>0</v>
      </c>
      <c r="N96" s="162">
        <f>'(1)'!$B13</f>
        <v>0</v>
      </c>
      <c r="O96" s="166">
        <f>'(1)'!$AE13</f>
        <v>0</v>
      </c>
      <c r="P96" s="166">
        <f>'(2)'!$AE13</f>
        <v>0</v>
      </c>
      <c r="Q96" s="166">
        <f>'(3)'!$AE13</f>
        <v>0</v>
      </c>
      <c r="R96" s="166">
        <f>'(4)'!$AE13</f>
        <v>0</v>
      </c>
      <c r="S96" s="166">
        <f>'(5)'!$AE13</f>
        <v>0</v>
      </c>
      <c r="T96" s="166">
        <f>'(6)'!$AE13</f>
        <v>0</v>
      </c>
      <c r="U96" s="166">
        <f>'(7)'!$AE13</f>
        <v>0</v>
      </c>
      <c r="V96" s="166">
        <f>'(8)'!$AE13</f>
        <v>0</v>
      </c>
      <c r="W96" s="166">
        <f>'(9)'!$AE13</f>
        <v>0</v>
      </c>
      <c r="X96" s="166">
        <f>'(10)'!$AE13</f>
        <v>0</v>
      </c>
    </row>
    <row r="97" spans="1:24" ht="13" hidden="1" customHeight="1" x14ac:dyDescent="0.35">
      <c r="A97" s="162">
        <f>'(1)'!$B14</f>
        <v>0</v>
      </c>
      <c r="B97" s="166">
        <f>'(1)'!$AD14</f>
        <v>0</v>
      </c>
      <c r="C97" s="166">
        <f>'(2)'!$AD14</f>
        <v>0</v>
      </c>
      <c r="D97" s="166">
        <f>'(3)'!$AD14</f>
        <v>0</v>
      </c>
      <c r="E97" s="166">
        <f>'(4)'!$AD14</f>
        <v>0</v>
      </c>
      <c r="F97" s="166">
        <f>'(5)'!$AD14</f>
        <v>0</v>
      </c>
      <c r="G97" s="166">
        <f>'(6)'!$AD14</f>
        <v>0</v>
      </c>
      <c r="H97" s="166">
        <f>'(7)'!$AD14</f>
        <v>0</v>
      </c>
      <c r="I97" s="166">
        <f>'(8)'!$AD14</f>
        <v>0</v>
      </c>
      <c r="J97" s="166">
        <f>'(9)'!$AD14</f>
        <v>0</v>
      </c>
      <c r="K97" s="166">
        <f>'(10)'!$AD14</f>
        <v>0</v>
      </c>
      <c r="N97" s="162">
        <f>'(1)'!$B14</f>
        <v>0</v>
      </c>
      <c r="O97" s="166">
        <f>'(1)'!$AE14</f>
        <v>0</v>
      </c>
      <c r="P97" s="166">
        <f>'(2)'!$AE14</f>
        <v>0</v>
      </c>
      <c r="Q97" s="166">
        <f>'(3)'!$AE14</f>
        <v>0</v>
      </c>
      <c r="R97" s="166">
        <f>'(4)'!$AE14</f>
        <v>0</v>
      </c>
      <c r="S97" s="166">
        <f>'(5)'!$AE14</f>
        <v>0</v>
      </c>
      <c r="T97" s="166">
        <f>'(6)'!$AE14</f>
        <v>0</v>
      </c>
      <c r="U97" s="166">
        <f>'(7)'!$AE14</f>
        <v>0</v>
      </c>
      <c r="V97" s="166">
        <f>'(8)'!$AE14</f>
        <v>0</v>
      </c>
      <c r="W97" s="166">
        <f>'(9)'!$AE14</f>
        <v>0</v>
      </c>
      <c r="X97" s="166">
        <f>'(10)'!$AE14</f>
        <v>0</v>
      </c>
    </row>
    <row r="98" spans="1:24" ht="13" hidden="1" customHeight="1" x14ac:dyDescent="0.35">
      <c r="A98" s="162">
        <f>'(1)'!$B15</f>
        <v>0</v>
      </c>
      <c r="B98" s="166">
        <f>'(1)'!$AD15</f>
        <v>0</v>
      </c>
      <c r="C98" s="166">
        <f>'(2)'!$AD15</f>
        <v>0</v>
      </c>
      <c r="D98" s="166">
        <f>'(3)'!$AD15</f>
        <v>0</v>
      </c>
      <c r="E98" s="166">
        <f>'(4)'!$AD15</f>
        <v>0</v>
      </c>
      <c r="F98" s="166">
        <f>'(5)'!$AD15</f>
        <v>0</v>
      </c>
      <c r="G98" s="166">
        <f>'(6)'!$AD15</f>
        <v>0</v>
      </c>
      <c r="H98" s="166">
        <f>'(7)'!$AD15</f>
        <v>0</v>
      </c>
      <c r="I98" s="166">
        <f>'(8)'!$AD15</f>
        <v>0</v>
      </c>
      <c r="J98" s="166">
        <f>'(9)'!$AD15</f>
        <v>0</v>
      </c>
      <c r="K98" s="166">
        <f>'(10)'!$AD15</f>
        <v>0</v>
      </c>
      <c r="N98" s="162">
        <f>'(1)'!$B15</f>
        <v>0</v>
      </c>
      <c r="O98" s="166">
        <f>'(1)'!$AE15</f>
        <v>0</v>
      </c>
      <c r="P98" s="166">
        <f>'(2)'!$AE15</f>
        <v>0</v>
      </c>
      <c r="Q98" s="166">
        <f>'(3)'!$AE15</f>
        <v>0</v>
      </c>
      <c r="R98" s="166">
        <f>'(4)'!$AE15</f>
        <v>0</v>
      </c>
      <c r="S98" s="166">
        <f>'(5)'!$AE15</f>
        <v>0</v>
      </c>
      <c r="T98" s="166">
        <f>'(6)'!$AE15</f>
        <v>0</v>
      </c>
      <c r="U98" s="166">
        <f>'(7)'!$AE15</f>
        <v>0</v>
      </c>
      <c r="V98" s="166">
        <f>'(8)'!$AE15</f>
        <v>0</v>
      </c>
      <c r="W98" s="166">
        <f>'(9)'!$AE15</f>
        <v>0</v>
      </c>
      <c r="X98" s="166">
        <f>'(10)'!$AE15</f>
        <v>0</v>
      </c>
    </row>
    <row r="99" spans="1:24" ht="13" hidden="1" customHeight="1" x14ac:dyDescent="0.35">
      <c r="A99" s="162">
        <f>'(1)'!$B16</f>
        <v>0</v>
      </c>
      <c r="B99" s="166">
        <f>'(1)'!$AD16</f>
        <v>0</v>
      </c>
      <c r="C99" s="166">
        <f>'(2)'!$AD16</f>
        <v>0</v>
      </c>
      <c r="D99" s="166">
        <f>'(3)'!$AD16</f>
        <v>0</v>
      </c>
      <c r="E99" s="166">
        <f>'(4)'!$AD16</f>
        <v>0</v>
      </c>
      <c r="F99" s="166">
        <f>'(5)'!$AD16</f>
        <v>0</v>
      </c>
      <c r="G99" s="166">
        <f>'(6)'!$AD16</f>
        <v>0</v>
      </c>
      <c r="H99" s="166">
        <f>'(7)'!$AD16</f>
        <v>0</v>
      </c>
      <c r="I99" s="166">
        <f>'(8)'!$AD16</f>
        <v>0</v>
      </c>
      <c r="J99" s="166">
        <f>'(9)'!$AD16</f>
        <v>0</v>
      </c>
      <c r="K99" s="166">
        <f>'(10)'!$AD16</f>
        <v>0</v>
      </c>
      <c r="N99" s="162">
        <f>'(1)'!$B16</f>
        <v>0</v>
      </c>
      <c r="O99" s="166">
        <f>'(1)'!$AE16</f>
        <v>0</v>
      </c>
      <c r="P99" s="166">
        <f>'(2)'!$AE16</f>
        <v>0</v>
      </c>
      <c r="Q99" s="166">
        <f>'(3)'!$AE16</f>
        <v>0</v>
      </c>
      <c r="R99" s="166">
        <f>'(4)'!$AE16</f>
        <v>0</v>
      </c>
      <c r="S99" s="166">
        <f>'(5)'!$AE16</f>
        <v>0</v>
      </c>
      <c r="T99" s="166">
        <f>'(6)'!$AE16</f>
        <v>0</v>
      </c>
      <c r="U99" s="166">
        <f>'(7)'!$AE16</f>
        <v>0</v>
      </c>
      <c r="V99" s="166">
        <f>'(8)'!$AE16</f>
        <v>0</v>
      </c>
      <c r="W99" s="166">
        <f>'(9)'!$AE16</f>
        <v>0</v>
      </c>
      <c r="X99" s="166">
        <f>'(10)'!$AE16</f>
        <v>0</v>
      </c>
    </row>
    <row r="100" spans="1:24" ht="13" hidden="1" customHeight="1" x14ac:dyDescent="0.35">
      <c r="A100" s="162">
        <f>'(1)'!$B17</f>
        <v>0</v>
      </c>
      <c r="B100" s="166">
        <f>'(1)'!$AD17</f>
        <v>0</v>
      </c>
      <c r="C100" s="166">
        <f>'(2)'!$AD17</f>
        <v>0</v>
      </c>
      <c r="D100" s="166">
        <f>'(3)'!$AD17</f>
        <v>0</v>
      </c>
      <c r="E100" s="166">
        <f>'(4)'!$AD17</f>
        <v>0</v>
      </c>
      <c r="F100" s="166">
        <f>'(5)'!$AD17</f>
        <v>0</v>
      </c>
      <c r="G100" s="166">
        <f>'(6)'!$AD17</f>
        <v>0</v>
      </c>
      <c r="H100" s="166">
        <f>'(7)'!$AD17</f>
        <v>0</v>
      </c>
      <c r="I100" s="166">
        <f>'(8)'!$AD17</f>
        <v>0</v>
      </c>
      <c r="J100" s="166">
        <f>'(9)'!$AD17</f>
        <v>0</v>
      </c>
      <c r="K100" s="166">
        <f>'(10)'!$AD17</f>
        <v>0</v>
      </c>
      <c r="N100" s="162">
        <f>'(1)'!$B17</f>
        <v>0</v>
      </c>
      <c r="O100" s="166">
        <f>'(1)'!$AE17</f>
        <v>0</v>
      </c>
      <c r="P100" s="166">
        <f>'(2)'!$AE17</f>
        <v>0</v>
      </c>
      <c r="Q100" s="166">
        <f>'(3)'!$AE17</f>
        <v>0</v>
      </c>
      <c r="R100" s="166">
        <f>'(4)'!$AE17</f>
        <v>0</v>
      </c>
      <c r="S100" s="166">
        <f>'(5)'!$AE17</f>
        <v>0</v>
      </c>
      <c r="T100" s="166">
        <f>'(6)'!$AE17</f>
        <v>0</v>
      </c>
      <c r="U100" s="166">
        <f>'(7)'!$AE17</f>
        <v>0</v>
      </c>
      <c r="V100" s="166">
        <f>'(8)'!$AE17</f>
        <v>0</v>
      </c>
      <c r="W100" s="166">
        <f>'(9)'!$AE17</f>
        <v>0</v>
      </c>
      <c r="X100" s="166">
        <f>'(10)'!$AE17</f>
        <v>0</v>
      </c>
    </row>
    <row r="101" spans="1:24" ht="13" hidden="1" customHeight="1" x14ac:dyDescent="0.35">
      <c r="A101" s="162">
        <f>'(1)'!$B18</f>
        <v>0</v>
      </c>
      <c r="B101" s="166">
        <f>'(1)'!$AD18</f>
        <v>0</v>
      </c>
      <c r="C101" s="166">
        <f>'(2)'!$AD18</f>
        <v>0</v>
      </c>
      <c r="D101" s="166">
        <f>'(3)'!$AD18</f>
        <v>0</v>
      </c>
      <c r="E101" s="166">
        <f>'(4)'!$AD18</f>
        <v>0</v>
      </c>
      <c r="F101" s="166">
        <f>'(5)'!$AD18</f>
        <v>0</v>
      </c>
      <c r="G101" s="166">
        <f>'(6)'!$AD18</f>
        <v>0</v>
      </c>
      <c r="H101" s="166">
        <f>'(7)'!$AD18</f>
        <v>0</v>
      </c>
      <c r="I101" s="166">
        <f>'(8)'!$AD18</f>
        <v>0</v>
      </c>
      <c r="J101" s="166">
        <f>'(9)'!$AD18</f>
        <v>0</v>
      </c>
      <c r="K101" s="166">
        <f>'(10)'!$AD18</f>
        <v>0</v>
      </c>
      <c r="N101" s="162">
        <f>'(1)'!$B18</f>
        <v>0</v>
      </c>
      <c r="O101" s="166">
        <f>'(1)'!$AE18</f>
        <v>0</v>
      </c>
      <c r="P101" s="166">
        <f>'(2)'!$AE18</f>
        <v>0</v>
      </c>
      <c r="Q101" s="166">
        <f>'(3)'!$AE18</f>
        <v>0</v>
      </c>
      <c r="R101" s="166">
        <f>'(4)'!$AE18</f>
        <v>0</v>
      </c>
      <c r="S101" s="166">
        <f>'(5)'!$AE18</f>
        <v>0</v>
      </c>
      <c r="T101" s="166">
        <f>'(6)'!$AE18</f>
        <v>0</v>
      </c>
      <c r="U101" s="166">
        <f>'(7)'!$AE18</f>
        <v>0</v>
      </c>
      <c r="V101" s="166">
        <f>'(8)'!$AE18</f>
        <v>0</v>
      </c>
      <c r="W101" s="166">
        <f>'(9)'!$AE18</f>
        <v>0</v>
      </c>
      <c r="X101" s="166">
        <f>'(10)'!$AE18</f>
        <v>0</v>
      </c>
    </row>
    <row r="102" spans="1:24" ht="13" hidden="1" customHeight="1" x14ac:dyDescent="0.35">
      <c r="A102" s="162">
        <f>'(1)'!$B19</f>
        <v>0</v>
      </c>
      <c r="B102" s="166">
        <f>'(1)'!$AD19</f>
        <v>0</v>
      </c>
      <c r="C102" s="166">
        <f>'(2)'!$AD19</f>
        <v>0</v>
      </c>
      <c r="D102" s="166">
        <f>'(3)'!$AD19</f>
        <v>0</v>
      </c>
      <c r="E102" s="166">
        <f>'(4)'!$AD19</f>
        <v>0</v>
      </c>
      <c r="F102" s="166">
        <f>'(5)'!$AD19</f>
        <v>0</v>
      </c>
      <c r="G102" s="166">
        <f>'(6)'!$AD19</f>
        <v>0</v>
      </c>
      <c r="H102" s="166">
        <f>'(7)'!$AD19</f>
        <v>0</v>
      </c>
      <c r="I102" s="166">
        <f>'(8)'!$AD19</f>
        <v>0</v>
      </c>
      <c r="J102" s="166">
        <f>'(9)'!$AD19</f>
        <v>0</v>
      </c>
      <c r="K102" s="166">
        <f>'(10)'!$AD19</f>
        <v>0</v>
      </c>
      <c r="N102" s="162">
        <f>'(1)'!$B19</f>
        <v>0</v>
      </c>
      <c r="O102" s="166">
        <f>'(1)'!$AE19</f>
        <v>0</v>
      </c>
      <c r="P102" s="166">
        <f>'(2)'!$AE19</f>
        <v>0</v>
      </c>
      <c r="Q102" s="166">
        <f>'(3)'!$AE19</f>
        <v>0</v>
      </c>
      <c r="R102" s="166">
        <f>'(4)'!$AE19</f>
        <v>0</v>
      </c>
      <c r="S102" s="166">
        <f>'(5)'!$AE19</f>
        <v>0</v>
      </c>
      <c r="T102" s="166">
        <f>'(6)'!$AE19</f>
        <v>0</v>
      </c>
      <c r="U102" s="166">
        <f>'(7)'!$AE19</f>
        <v>0</v>
      </c>
      <c r="V102" s="166">
        <f>'(8)'!$AE19</f>
        <v>0</v>
      </c>
      <c r="W102" s="166">
        <f>'(9)'!$AE19</f>
        <v>0</v>
      </c>
      <c r="X102" s="166">
        <f>'(10)'!$AE19</f>
        <v>0</v>
      </c>
    </row>
    <row r="103" spans="1:24" ht="13" hidden="1" customHeight="1" x14ac:dyDescent="0.35">
      <c r="A103" s="162" t="str">
        <f>'(1)'!$B20</f>
        <v>SlimCijfer.nl</v>
      </c>
      <c r="B103" s="166"/>
      <c r="C103" s="166"/>
      <c r="D103" s="166"/>
      <c r="E103" s="166"/>
      <c r="F103" s="166"/>
      <c r="G103" s="166"/>
      <c r="H103" s="166"/>
      <c r="I103" s="166"/>
      <c r="J103" s="166"/>
      <c r="K103" s="166"/>
      <c r="N103" s="162" t="str">
        <f>'(1)'!$B20</f>
        <v>SlimCijfer.nl</v>
      </c>
      <c r="O103" s="166"/>
      <c r="P103" s="166"/>
      <c r="Q103" s="166"/>
      <c r="R103" s="166"/>
      <c r="S103" s="166"/>
      <c r="T103" s="166"/>
      <c r="U103" s="166"/>
      <c r="V103" s="166"/>
      <c r="W103" s="166"/>
      <c r="X103" s="166"/>
    </row>
    <row r="104" spans="1:24" ht="13" hidden="1" customHeight="1" x14ac:dyDescent="0.35">
      <c r="B104" s="166"/>
      <c r="C104" s="166"/>
      <c r="D104" s="166"/>
      <c r="E104" s="166"/>
      <c r="F104" s="166"/>
      <c r="G104" s="166"/>
      <c r="H104" s="166"/>
      <c r="I104" s="166"/>
      <c r="J104" s="166"/>
      <c r="K104" s="166"/>
      <c r="O104" s="166"/>
      <c r="P104" s="166"/>
      <c r="Q104" s="166"/>
      <c r="R104" s="166"/>
      <c r="S104" s="166"/>
      <c r="T104" s="166"/>
      <c r="U104" s="166"/>
      <c r="V104" s="166"/>
      <c r="W104" s="166"/>
      <c r="X104" s="166"/>
    </row>
    <row r="105" spans="1:24" ht="13" hidden="1" customHeight="1" x14ac:dyDescent="0.35">
      <c r="B105" s="166"/>
      <c r="C105" s="166"/>
      <c r="D105" s="166"/>
      <c r="E105" s="166"/>
      <c r="F105" s="166"/>
      <c r="G105" s="166"/>
      <c r="H105" s="166"/>
      <c r="I105" s="166"/>
      <c r="J105" s="166"/>
      <c r="K105" s="166"/>
      <c r="O105" s="166"/>
      <c r="P105" s="166"/>
      <c r="Q105" s="166"/>
      <c r="R105" s="166"/>
      <c r="S105" s="166"/>
      <c r="T105" s="166"/>
      <c r="U105" s="166"/>
      <c r="V105" s="166"/>
      <c r="W105" s="166"/>
      <c r="X105" s="166"/>
    </row>
    <row r="106" spans="1:24" ht="13" hidden="1" customHeight="1" x14ac:dyDescent="0.35">
      <c r="B106" s="166"/>
      <c r="C106" s="166"/>
      <c r="D106" s="166"/>
      <c r="E106" s="166"/>
      <c r="F106" s="166"/>
      <c r="G106" s="166"/>
      <c r="H106" s="166"/>
      <c r="I106" s="166"/>
      <c r="J106" s="166"/>
      <c r="K106" s="166"/>
      <c r="O106" s="166"/>
      <c r="P106" s="166"/>
      <c r="Q106" s="166"/>
      <c r="R106" s="166"/>
      <c r="S106" s="166"/>
      <c r="T106" s="166"/>
      <c r="U106" s="166"/>
      <c r="V106" s="166"/>
      <c r="W106" s="166"/>
      <c r="X106" s="166"/>
    </row>
    <row r="107" spans="1:24" ht="13" hidden="1" customHeight="1" x14ac:dyDescent="0.35">
      <c r="B107" s="166"/>
      <c r="C107" s="166"/>
      <c r="D107" s="166"/>
      <c r="E107" s="166"/>
      <c r="F107" s="166"/>
      <c r="G107" s="166"/>
      <c r="H107" s="166"/>
      <c r="I107" s="166"/>
      <c r="J107" s="166"/>
      <c r="K107" s="166"/>
      <c r="O107" s="166"/>
      <c r="P107" s="166"/>
      <c r="Q107" s="166"/>
      <c r="R107" s="166"/>
      <c r="S107" s="166"/>
      <c r="T107" s="166"/>
      <c r="U107" s="166"/>
      <c r="V107" s="166"/>
      <c r="W107" s="166"/>
      <c r="X107" s="166"/>
    </row>
    <row r="108" spans="1:24" ht="13" hidden="1" customHeight="1" x14ac:dyDescent="0.35">
      <c r="B108" s="166"/>
      <c r="C108" s="166"/>
      <c r="D108" s="166"/>
      <c r="E108" s="166"/>
      <c r="F108" s="166"/>
      <c r="G108" s="166"/>
      <c r="H108" s="166"/>
      <c r="I108" s="166"/>
      <c r="J108" s="166"/>
      <c r="K108" s="166"/>
      <c r="O108" s="166"/>
      <c r="P108" s="166"/>
      <c r="Q108" s="166"/>
      <c r="R108" s="166"/>
      <c r="S108" s="166"/>
      <c r="T108" s="166"/>
      <c r="U108" s="166"/>
      <c r="V108" s="166"/>
      <c r="W108" s="166"/>
      <c r="X108" s="166"/>
    </row>
    <row r="109" spans="1:24" ht="13" hidden="1" customHeight="1" x14ac:dyDescent="0.35">
      <c r="B109" s="166"/>
      <c r="C109" s="166"/>
      <c r="D109" s="166"/>
      <c r="E109" s="166"/>
      <c r="F109" s="166"/>
      <c r="G109" s="166"/>
      <c r="H109" s="166"/>
      <c r="I109" s="166"/>
      <c r="J109" s="166"/>
      <c r="K109" s="166"/>
      <c r="O109" s="166"/>
      <c r="P109" s="166"/>
      <c r="Q109" s="166"/>
      <c r="R109" s="166"/>
      <c r="S109" s="166"/>
      <c r="T109" s="166"/>
      <c r="U109" s="166"/>
      <c r="V109" s="166"/>
      <c r="W109" s="166"/>
      <c r="X109" s="166"/>
    </row>
    <row r="110" spans="1:24" ht="13" hidden="1" customHeight="1" x14ac:dyDescent="0.35">
      <c r="B110" s="166"/>
      <c r="C110" s="166"/>
      <c r="D110" s="166"/>
      <c r="E110" s="166"/>
      <c r="F110" s="166"/>
      <c r="G110" s="166"/>
      <c r="H110" s="166"/>
      <c r="I110" s="166"/>
      <c r="J110" s="166"/>
      <c r="K110" s="166"/>
      <c r="O110" s="166"/>
      <c r="P110" s="166"/>
      <c r="Q110" s="166"/>
      <c r="R110" s="166"/>
      <c r="S110" s="166"/>
      <c r="T110" s="166"/>
      <c r="U110" s="166"/>
      <c r="V110" s="166"/>
      <c r="W110" s="166"/>
      <c r="X110" s="166"/>
    </row>
    <row r="111" spans="1:24" ht="13" hidden="1" customHeight="1" x14ac:dyDescent="0.35">
      <c r="B111" s="166"/>
      <c r="C111" s="166"/>
      <c r="D111" s="166"/>
      <c r="E111" s="166"/>
      <c r="F111" s="166"/>
      <c r="G111" s="166"/>
      <c r="H111" s="166"/>
      <c r="I111" s="166"/>
      <c r="J111" s="166"/>
      <c r="K111" s="166"/>
      <c r="O111" s="166"/>
      <c r="P111" s="166"/>
      <c r="Q111" s="166"/>
      <c r="R111" s="166"/>
      <c r="S111" s="166"/>
      <c r="T111" s="166"/>
      <c r="U111" s="166"/>
      <c r="V111" s="166"/>
      <c r="W111" s="166"/>
      <c r="X111" s="166"/>
    </row>
    <row r="112" spans="1:24" ht="13" hidden="1" customHeight="1" x14ac:dyDescent="0.35">
      <c r="B112" s="166"/>
      <c r="C112" s="166"/>
      <c r="D112" s="166"/>
      <c r="E112" s="166"/>
      <c r="F112" s="166"/>
      <c r="G112" s="166"/>
      <c r="H112" s="166"/>
      <c r="I112" s="166"/>
      <c r="J112" s="166"/>
      <c r="K112" s="166"/>
      <c r="O112" s="166"/>
      <c r="P112" s="166"/>
      <c r="Q112" s="166"/>
      <c r="R112" s="166"/>
      <c r="S112" s="166"/>
      <c r="T112" s="166"/>
      <c r="U112" s="166"/>
      <c r="V112" s="166"/>
      <c r="W112" s="166"/>
      <c r="X112" s="166"/>
    </row>
    <row r="113" spans="2:24" ht="13" hidden="1" customHeight="1" x14ac:dyDescent="0.35">
      <c r="B113" s="166"/>
      <c r="C113" s="166"/>
      <c r="D113" s="166"/>
      <c r="E113" s="166"/>
      <c r="F113" s="166"/>
      <c r="G113" s="166"/>
      <c r="H113" s="166"/>
      <c r="I113" s="166"/>
      <c r="J113" s="166"/>
      <c r="K113" s="166"/>
      <c r="O113" s="166"/>
      <c r="P113" s="166"/>
      <c r="Q113" s="166"/>
      <c r="R113" s="166"/>
      <c r="S113" s="166"/>
      <c r="T113" s="166"/>
      <c r="U113" s="166"/>
      <c r="V113" s="166"/>
      <c r="W113" s="166"/>
      <c r="X113" s="166"/>
    </row>
    <row r="114" spans="2:24" ht="13" hidden="1" customHeight="1" x14ac:dyDescent="0.35">
      <c r="B114" s="166"/>
      <c r="C114" s="166"/>
      <c r="D114" s="166"/>
      <c r="E114" s="166"/>
      <c r="F114" s="166"/>
      <c r="G114" s="166"/>
      <c r="H114" s="166"/>
      <c r="I114" s="166"/>
      <c r="J114" s="166"/>
      <c r="K114" s="166"/>
      <c r="O114" s="166"/>
      <c r="P114" s="166"/>
      <c r="Q114" s="166"/>
      <c r="R114" s="166"/>
      <c r="S114" s="166"/>
      <c r="T114" s="166"/>
      <c r="U114" s="166"/>
      <c r="V114" s="166"/>
      <c r="W114" s="166"/>
      <c r="X114" s="166"/>
    </row>
    <row r="115" spans="2:24" ht="13" hidden="1" customHeight="1" x14ac:dyDescent="0.35">
      <c r="B115" s="166"/>
      <c r="C115" s="166"/>
      <c r="D115" s="166"/>
      <c r="E115" s="166"/>
      <c r="F115" s="166"/>
      <c r="G115" s="166"/>
      <c r="H115" s="166"/>
      <c r="I115" s="166"/>
      <c r="J115" s="166"/>
      <c r="K115" s="166"/>
      <c r="O115" s="166"/>
      <c r="P115" s="166"/>
      <c r="Q115" s="166"/>
      <c r="R115" s="166"/>
      <c r="S115" s="166"/>
      <c r="T115" s="166"/>
      <c r="U115" s="166"/>
      <c r="V115" s="166"/>
      <c r="W115" s="166"/>
      <c r="X115" s="166"/>
    </row>
    <row r="116" spans="2:24" ht="13" hidden="1" customHeight="1" x14ac:dyDescent="0.35">
      <c r="B116" s="166"/>
      <c r="C116" s="166"/>
      <c r="D116" s="166"/>
      <c r="E116" s="166"/>
      <c r="F116" s="166"/>
      <c r="G116" s="166"/>
      <c r="H116" s="166"/>
      <c r="I116" s="166"/>
      <c r="J116" s="166"/>
      <c r="K116" s="166"/>
      <c r="O116" s="166"/>
      <c r="P116" s="166"/>
      <c r="Q116" s="166"/>
      <c r="R116" s="166"/>
      <c r="S116" s="166"/>
      <c r="T116" s="166"/>
      <c r="U116" s="166"/>
      <c r="V116" s="166"/>
      <c r="W116" s="166"/>
      <c r="X116" s="166"/>
    </row>
    <row r="117" spans="2:24" ht="13" hidden="1" customHeight="1" x14ac:dyDescent="0.35">
      <c r="B117" s="166"/>
      <c r="C117" s="166"/>
      <c r="D117" s="166"/>
      <c r="E117" s="166"/>
      <c r="F117" s="166"/>
      <c r="G117" s="166"/>
      <c r="H117" s="166"/>
      <c r="I117" s="166"/>
      <c r="J117" s="166"/>
      <c r="K117" s="166"/>
      <c r="O117" s="166"/>
      <c r="P117" s="166"/>
      <c r="Q117" s="166"/>
      <c r="R117" s="166"/>
      <c r="S117" s="166"/>
      <c r="T117" s="166"/>
      <c r="U117" s="166"/>
      <c r="V117" s="166"/>
      <c r="W117" s="166"/>
      <c r="X117" s="166"/>
    </row>
    <row r="118" spans="2:24" ht="13" hidden="1" customHeight="1" x14ac:dyDescent="0.35">
      <c r="B118" s="166"/>
      <c r="C118" s="166"/>
      <c r="D118" s="166"/>
      <c r="E118" s="166"/>
      <c r="F118" s="166"/>
      <c r="G118" s="166"/>
      <c r="H118" s="166"/>
      <c r="I118" s="166"/>
      <c r="J118" s="166"/>
      <c r="K118" s="166"/>
      <c r="O118" s="166"/>
      <c r="P118" s="166"/>
      <c r="Q118" s="166"/>
      <c r="R118" s="166"/>
      <c r="S118" s="166"/>
      <c r="T118" s="166"/>
      <c r="U118" s="166"/>
      <c r="V118" s="166"/>
      <c r="W118" s="166"/>
      <c r="X118" s="166"/>
    </row>
    <row r="119" spans="2:24" ht="13" hidden="1" customHeight="1" x14ac:dyDescent="0.35">
      <c r="B119" s="166"/>
      <c r="C119" s="166"/>
      <c r="D119" s="166"/>
      <c r="E119" s="166"/>
      <c r="F119" s="166"/>
      <c r="G119" s="166"/>
      <c r="H119" s="166"/>
      <c r="I119" s="166"/>
      <c r="J119" s="166"/>
      <c r="K119" s="166"/>
      <c r="O119" s="166"/>
      <c r="P119" s="166"/>
      <c r="Q119" s="166"/>
      <c r="R119" s="166"/>
      <c r="S119" s="166"/>
      <c r="T119" s="166"/>
      <c r="U119" s="166"/>
      <c r="V119" s="166"/>
      <c r="W119" s="166"/>
      <c r="X119" s="166"/>
    </row>
    <row r="120" spans="2:24" ht="13" hidden="1" customHeight="1" x14ac:dyDescent="0.35">
      <c r="B120" s="166"/>
      <c r="C120" s="166"/>
      <c r="D120" s="166"/>
      <c r="E120" s="166"/>
      <c r="F120" s="166"/>
      <c r="G120" s="166"/>
      <c r="H120" s="166"/>
      <c r="I120" s="166"/>
      <c r="J120" s="166"/>
      <c r="K120" s="166"/>
      <c r="O120" s="166"/>
      <c r="P120" s="166"/>
      <c r="Q120" s="166"/>
      <c r="R120" s="166"/>
      <c r="S120" s="166"/>
      <c r="T120" s="166"/>
      <c r="U120" s="166"/>
      <c r="V120" s="166"/>
      <c r="W120" s="166"/>
      <c r="X120" s="166"/>
    </row>
    <row r="121" spans="2:24" ht="13" hidden="1" customHeight="1" x14ac:dyDescent="0.35">
      <c r="B121" s="166"/>
      <c r="C121" s="166"/>
      <c r="D121" s="166"/>
      <c r="E121" s="166"/>
      <c r="F121" s="166"/>
      <c r="G121" s="166"/>
      <c r="H121" s="166"/>
      <c r="I121" s="166"/>
      <c r="J121" s="166"/>
      <c r="K121" s="166"/>
      <c r="O121" s="166"/>
      <c r="P121" s="166"/>
      <c r="Q121" s="166"/>
      <c r="R121" s="166"/>
      <c r="S121" s="166"/>
      <c r="T121" s="166"/>
      <c r="U121" s="166"/>
      <c r="V121" s="166"/>
      <c r="W121" s="166"/>
      <c r="X121" s="166"/>
    </row>
    <row r="122" spans="2:24" ht="13" hidden="1" customHeight="1" x14ac:dyDescent="0.35">
      <c r="B122" s="166"/>
      <c r="C122" s="166"/>
      <c r="D122" s="166"/>
      <c r="E122" s="166"/>
      <c r="F122" s="166"/>
      <c r="G122" s="166"/>
      <c r="H122" s="166"/>
      <c r="I122" s="166"/>
      <c r="J122" s="166"/>
      <c r="K122" s="166"/>
      <c r="O122" s="166"/>
      <c r="P122" s="166"/>
      <c r="Q122" s="166"/>
      <c r="R122" s="166"/>
      <c r="S122" s="166"/>
      <c r="T122" s="166"/>
      <c r="U122" s="166"/>
      <c r="V122" s="166"/>
      <c r="W122" s="166"/>
      <c r="X122" s="166"/>
    </row>
    <row r="123" spans="2:24" ht="13" hidden="1" customHeight="1" x14ac:dyDescent="0.35">
      <c r="B123" s="166"/>
      <c r="C123" s="166"/>
      <c r="D123" s="166"/>
      <c r="E123" s="166"/>
      <c r="F123" s="166"/>
      <c r="G123" s="166"/>
      <c r="H123" s="166"/>
      <c r="I123" s="166"/>
      <c r="J123" s="166"/>
      <c r="K123" s="166"/>
      <c r="O123" s="166"/>
      <c r="P123" s="166"/>
      <c r="Q123" s="166"/>
      <c r="R123" s="166"/>
      <c r="S123" s="166"/>
      <c r="T123" s="166"/>
      <c r="U123" s="166"/>
      <c r="V123" s="166"/>
      <c r="W123" s="166"/>
      <c r="X123" s="166"/>
    </row>
    <row r="124" spans="2:24" ht="13" hidden="1" customHeight="1" x14ac:dyDescent="0.35">
      <c r="B124" s="166"/>
      <c r="C124" s="166"/>
      <c r="D124" s="166"/>
      <c r="E124" s="166"/>
      <c r="F124" s="166"/>
      <c r="G124" s="166"/>
      <c r="H124" s="166"/>
      <c r="I124" s="166"/>
      <c r="J124" s="166"/>
      <c r="K124" s="166"/>
      <c r="O124" s="166"/>
      <c r="P124" s="166"/>
      <c r="Q124" s="166"/>
      <c r="R124" s="166"/>
      <c r="S124" s="166"/>
      <c r="T124" s="166"/>
      <c r="U124" s="166"/>
      <c r="V124" s="166"/>
      <c r="W124" s="166"/>
      <c r="X124" s="166"/>
    </row>
    <row r="125" spans="2:24" ht="13" hidden="1" customHeight="1" x14ac:dyDescent="0.35">
      <c r="B125" s="166"/>
      <c r="C125" s="166"/>
      <c r="D125" s="166"/>
      <c r="E125" s="166"/>
      <c r="F125" s="166"/>
      <c r="G125" s="166"/>
      <c r="H125" s="166"/>
      <c r="I125" s="166"/>
      <c r="J125" s="166"/>
      <c r="K125" s="166"/>
      <c r="O125" s="166"/>
      <c r="P125" s="166"/>
      <c r="Q125" s="166"/>
      <c r="R125" s="166"/>
      <c r="S125" s="166"/>
      <c r="T125" s="166"/>
      <c r="U125" s="166"/>
      <c r="V125" s="166"/>
      <c r="W125" s="166"/>
      <c r="X125" s="166"/>
    </row>
    <row r="126" spans="2:24" ht="13" hidden="1" customHeight="1" x14ac:dyDescent="0.35">
      <c r="B126" s="166"/>
      <c r="C126" s="166"/>
      <c r="D126" s="166"/>
      <c r="E126" s="166"/>
      <c r="F126" s="166"/>
      <c r="G126" s="166"/>
      <c r="H126" s="166"/>
      <c r="I126" s="166"/>
      <c r="J126" s="166"/>
      <c r="K126" s="166"/>
      <c r="O126" s="166"/>
      <c r="P126" s="166"/>
      <c r="Q126" s="166"/>
      <c r="R126" s="166"/>
      <c r="S126" s="166"/>
      <c r="T126" s="166"/>
      <c r="U126" s="166"/>
      <c r="V126" s="166"/>
      <c r="W126" s="166"/>
      <c r="X126" s="166"/>
    </row>
    <row r="131" spans="1:24" ht="13" hidden="1" customHeight="1" x14ac:dyDescent="0.35">
      <c r="A131" s="162">
        <v>7</v>
      </c>
      <c r="B131" s="163"/>
      <c r="N131" s="162">
        <v>8</v>
      </c>
      <c r="O131" s="163"/>
    </row>
    <row r="132" spans="1:24" ht="13" hidden="1" customHeight="1" x14ac:dyDescent="0.35">
      <c r="B132" s="161">
        <f>'(1)'!$B$3</f>
        <v>0</v>
      </c>
      <c r="C132" s="161">
        <f>'(2)'!$B$3</f>
        <v>0</v>
      </c>
      <c r="D132" s="161">
        <f>'(3)'!$B$3</f>
        <v>0</v>
      </c>
      <c r="E132" s="161">
        <f>'(4)'!$B$3</f>
        <v>0</v>
      </c>
      <c r="F132" s="161">
        <f>'(5)'!$B$3</f>
        <v>0</v>
      </c>
      <c r="G132" s="161">
        <f>'(6)'!$B$3</f>
        <v>0</v>
      </c>
      <c r="H132" s="161">
        <f>'(7)'!$B$3</f>
        <v>0</v>
      </c>
      <c r="I132" s="161">
        <f>'(8)'!$B$3</f>
        <v>0</v>
      </c>
      <c r="J132" s="161">
        <f>'(9)'!$B$3</f>
        <v>0</v>
      </c>
      <c r="K132" s="161">
        <f>'(10)'!$B$3</f>
        <v>0</v>
      </c>
      <c r="O132" s="161">
        <f>'(1)'!$B$3</f>
        <v>0</v>
      </c>
      <c r="P132" s="161">
        <f>'(2)'!$B$3</f>
        <v>0</v>
      </c>
      <c r="Q132" s="161">
        <f>'(3)'!$B$3</f>
        <v>0</v>
      </c>
      <c r="R132" s="161">
        <f>'(4)'!$B$3</f>
        <v>0</v>
      </c>
      <c r="S132" s="161">
        <f>'(5)'!$B$3</f>
        <v>0</v>
      </c>
      <c r="T132" s="161">
        <f>'(6)'!$B$3</f>
        <v>0</v>
      </c>
      <c r="U132" s="161">
        <f>'(7)'!$B$3</f>
        <v>0</v>
      </c>
      <c r="V132" s="161">
        <f>'(8)'!$B$3</f>
        <v>0</v>
      </c>
      <c r="W132" s="161">
        <f>'(9)'!$B$3</f>
        <v>0</v>
      </c>
      <c r="X132" s="161">
        <f>'(10)'!$B$3</f>
        <v>0</v>
      </c>
    </row>
    <row r="133" spans="1:24" ht="13" hidden="1" customHeight="1" x14ac:dyDescent="0.35">
      <c r="B133" s="166" t="str">
        <f>'(1)'!$AF7</f>
        <v>SlimCijfer.nl</v>
      </c>
      <c r="C133" s="166">
        <f>'(2)'!$AF7</f>
        <v>0</v>
      </c>
      <c r="D133" s="166">
        <f>'(3)'!$AF7</f>
        <v>0</v>
      </c>
      <c r="E133" s="166">
        <f>'(4)'!$AF7</f>
        <v>0</v>
      </c>
      <c r="F133" s="166">
        <f>'(5)'!$AF7</f>
        <v>0</v>
      </c>
      <c r="G133" s="166">
        <f>'(6)'!$AF7</f>
        <v>0</v>
      </c>
      <c r="H133" s="166">
        <f>'(7)'!$AF7</f>
        <v>0</v>
      </c>
      <c r="I133" s="166">
        <f>'(8)'!$AF7</f>
        <v>0</v>
      </c>
      <c r="J133" s="166">
        <f>'(9)'!$AF7</f>
        <v>0</v>
      </c>
      <c r="K133" s="166">
        <f>'(10)'!$AF7</f>
        <v>0</v>
      </c>
      <c r="O133" s="166" t="str">
        <f>'(1)'!$AG7</f>
        <v>SlimCijfer.nl</v>
      </c>
      <c r="P133" s="166">
        <f>'(2)'!$AG7</f>
        <v>0</v>
      </c>
      <c r="Q133" s="166">
        <f>'(3)'!$AG7</f>
        <v>0</v>
      </c>
      <c r="R133" s="166">
        <f>'(4)'!$AG7</f>
        <v>0</v>
      </c>
      <c r="S133" s="166">
        <f>'(5)'!$AG7</f>
        <v>0</v>
      </c>
      <c r="T133" s="166">
        <f>'(6)'!$AG7</f>
        <v>0</v>
      </c>
      <c r="U133" s="166">
        <f>'(7)'!$AG7</f>
        <v>0</v>
      </c>
      <c r="V133" s="166">
        <f>'(8)'!$AG7</f>
        <v>0</v>
      </c>
      <c r="W133" s="166">
        <f>'(9)'!$AG7</f>
        <v>0</v>
      </c>
      <c r="X133" s="166">
        <f>'(10)'!$AG7</f>
        <v>0</v>
      </c>
    </row>
    <row r="134" spans="1:24" ht="13" hidden="1" customHeight="1" x14ac:dyDescent="0.35">
      <c r="A134" s="162" t="str">
        <f>'(1)'!$B8</f>
        <v>Gemiddeld</v>
      </c>
      <c r="B134" s="166">
        <f>'(1)'!$AF8</f>
        <v>0</v>
      </c>
      <c r="C134" s="166">
        <f>'(2)'!$AF8</f>
        <v>0</v>
      </c>
      <c r="D134" s="166">
        <f>'(3)'!$AF8</f>
        <v>0</v>
      </c>
      <c r="E134" s="166">
        <f>'(4)'!$AF8</f>
        <v>0</v>
      </c>
      <c r="F134" s="166">
        <f>'(5)'!$AF8</f>
        <v>0</v>
      </c>
      <c r="G134" s="166">
        <f>'(6)'!$AF8</f>
        <v>0</v>
      </c>
      <c r="H134" s="166">
        <f>'(7)'!$AF8</f>
        <v>0</v>
      </c>
      <c r="I134" s="166">
        <f>'(8)'!$AF8</f>
        <v>0</v>
      </c>
      <c r="J134" s="166">
        <f>'(9)'!$AF8</f>
        <v>0</v>
      </c>
      <c r="K134" s="166">
        <f>'(10)'!$AF8</f>
        <v>0</v>
      </c>
      <c r="N134" s="162" t="str">
        <f>'(1)'!$B8</f>
        <v>Gemiddeld</v>
      </c>
      <c r="O134" s="166">
        <f>'(1)'!$AG8</f>
        <v>0</v>
      </c>
      <c r="P134" s="166">
        <f>'(2)'!$AG8</f>
        <v>0</v>
      </c>
      <c r="Q134" s="166">
        <f>'(3)'!$AG8</f>
        <v>0</v>
      </c>
      <c r="R134" s="166">
        <f>'(4)'!$AG8</f>
        <v>0</v>
      </c>
      <c r="S134" s="166">
        <f>'(5)'!$AG8</f>
        <v>0</v>
      </c>
      <c r="T134" s="166">
        <f>'(6)'!$AG8</f>
        <v>0</v>
      </c>
      <c r="U134" s="166">
        <f>'(7)'!$AG8</f>
        <v>0</v>
      </c>
      <c r="V134" s="166">
        <f>'(8)'!$AG8</f>
        <v>0</v>
      </c>
      <c r="W134" s="166">
        <f>'(9)'!$AG8</f>
        <v>0</v>
      </c>
      <c r="X134" s="166">
        <f>'(10)'!$AG8</f>
        <v>0</v>
      </c>
    </row>
    <row r="135" spans="1:24" ht="13" hidden="1" customHeight="1" x14ac:dyDescent="0.35">
      <c r="A135" s="162" t="str">
        <f>'(1)'!$B9</f>
        <v>Totaal</v>
      </c>
      <c r="B135" s="166">
        <f>'(1)'!$AF9</f>
        <v>0</v>
      </c>
      <c r="C135" s="166">
        <f>'(2)'!$AF9</f>
        <v>0</v>
      </c>
      <c r="D135" s="166">
        <f>'(3)'!$AF9</f>
        <v>0</v>
      </c>
      <c r="E135" s="166">
        <f>'(4)'!$AF9</f>
        <v>0</v>
      </c>
      <c r="F135" s="166">
        <f>'(5)'!$AF9</f>
        <v>0</v>
      </c>
      <c r="G135" s="166">
        <f>'(6)'!$AF9</f>
        <v>0</v>
      </c>
      <c r="H135" s="166">
        <f>'(7)'!$AF9</f>
        <v>0</v>
      </c>
      <c r="I135" s="166">
        <f>'(8)'!$AF9</f>
        <v>0</v>
      </c>
      <c r="J135" s="166">
        <f>'(9)'!$AF9</f>
        <v>0</v>
      </c>
      <c r="K135" s="166">
        <f>'(10)'!$AF9</f>
        <v>0</v>
      </c>
      <c r="N135" s="162" t="str">
        <f>'(1)'!$B9</f>
        <v>Totaal</v>
      </c>
      <c r="O135" s="166">
        <f>'(1)'!$AG9</f>
        <v>0</v>
      </c>
      <c r="P135" s="166">
        <f>'(2)'!$AG9</f>
        <v>0</v>
      </c>
      <c r="Q135" s="166">
        <f>'(3)'!$AG9</f>
        <v>0</v>
      </c>
      <c r="R135" s="166">
        <f>'(4)'!$AG9</f>
        <v>0</v>
      </c>
      <c r="S135" s="166">
        <f>'(5)'!$AG9</f>
        <v>0</v>
      </c>
      <c r="T135" s="166">
        <f>'(6)'!$AG9</f>
        <v>0</v>
      </c>
      <c r="U135" s="166">
        <f>'(7)'!$AG9</f>
        <v>0</v>
      </c>
      <c r="V135" s="166">
        <f>'(8)'!$AG9</f>
        <v>0</v>
      </c>
      <c r="W135" s="166">
        <f>'(9)'!$AG9</f>
        <v>0</v>
      </c>
      <c r="X135" s="166">
        <f>'(10)'!$AG9</f>
        <v>0</v>
      </c>
    </row>
    <row r="136" spans="1:24" ht="13" hidden="1" customHeight="1" x14ac:dyDescent="0.35">
      <c r="A136" s="162">
        <f>'(1)'!$B10</f>
        <v>0</v>
      </c>
      <c r="B136" s="166">
        <f>'(1)'!$AF10</f>
        <v>0</v>
      </c>
      <c r="C136" s="166">
        <f>'(2)'!$AF10</f>
        <v>0</v>
      </c>
      <c r="D136" s="166">
        <f>'(3)'!$AF10</f>
        <v>0</v>
      </c>
      <c r="E136" s="166">
        <f>'(4)'!$AF10</f>
        <v>0</v>
      </c>
      <c r="F136" s="166">
        <f>'(5)'!$AF10</f>
        <v>0</v>
      </c>
      <c r="G136" s="166">
        <f>'(6)'!$AF10</f>
        <v>0</v>
      </c>
      <c r="H136" s="166">
        <f>'(7)'!$AF10</f>
        <v>0</v>
      </c>
      <c r="I136" s="166">
        <f>'(8)'!$AF10</f>
        <v>0</v>
      </c>
      <c r="J136" s="166">
        <f>'(9)'!$AF10</f>
        <v>0</v>
      </c>
      <c r="K136" s="166">
        <f>'(10)'!$AF10</f>
        <v>0</v>
      </c>
      <c r="N136" s="162">
        <f>'(1)'!$B10</f>
        <v>0</v>
      </c>
      <c r="O136" s="166">
        <f>'(1)'!$AG10</f>
        <v>0</v>
      </c>
      <c r="P136" s="166">
        <f>'(2)'!$AG10</f>
        <v>0</v>
      </c>
      <c r="Q136" s="166">
        <f>'(3)'!$AG10</f>
        <v>0</v>
      </c>
      <c r="R136" s="166">
        <f>'(4)'!$AG10</f>
        <v>0</v>
      </c>
      <c r="S136" s="166">
        <f>'(5)'!$AG10</f>
        <v>0</v>
      </c>
      <c r="T136" s="166">
        <f>'(6)'!$AG10</f>
        <v>0</v>
      </c>
      <c r="U136" s="166">
        <f>'(7)'!$AG10</f>
        <v>0</v>
      </c>
      <c r="V136" s="166">
        <f>'(8)'!$AG10</f>
        <v>0</v>
      </c>
      <c r="W136" s="166">
        <f>'(9)'!$AG10</f>
        <v>0</v>
      </c>
      <c r="X136" s="166">
        <f>'(10)'!$AG10</f>
        <v>0</v>
      </c>
    </row>
    <row r="137" spans="1:24" ht="13" hidden="1" customHeight="1" x14ac:dyDescent="0.35">
      <c r="A137" s="162">
        <f>'(1)'!$B11</f>
        <v>0</v>
      </c>
      <c r="B137" s="166">
        <f>'(1)'!$AF11</f>
        <v>0</v>
      </c>
      <c r="C137" s="166">
        <f>'(2)'!$AF11</f>
        <v>0</v>
      </c>
      <c r="D137" s="166">
        <f>'(3)'!$AF11</f>
        <v>0</v>
      </c>
      <c r="E137" s="166">
        <f>'(4)'!$AF11</f>
        <v>0</v>
      </c>
      <c r="F137" s="166">
        <f>'(5)'!$AF11</f>
        <v>0</v>
      </c>
      <c r="G137" s="166">
        <f>'(6)'!$AF11</f>
        <v>0</v>
      </c>
      <c r="H137" s="166">
        <f>'(7)'!$AF11</f>
        <v>0</v>
      </c>
      <c r="I137" s="166">
        <f>'(8)'!$AF11</f>
        <v>0</v>
      </c>
      <c r="J137" s="166">
        <f>'(9)'!$AF11</f>
        <v>0</v>
      </c>
      <c r="K137" s="166">
        <f>'(10)'!$AF11</f>
        <v>0</v>
      </c>
      <c r="N137" s="162">
        <f>'(1)'!$B11</f>
        <v>0</v>
      </c>
      <c r="O137" s="166">
        <f>'(1)'!$AG11</f>
        <v>0</v>
      </c>
      <c r="P137" s="166">
        <f>'(2)'!$AG11</f>
        <v>0</v>
      </c>
      <c r="Q137" s="166">
        <f>'(3)'!$AG11</f>
        <v>0</v>
      </c>
      <c r="R137" s="166">
        <f>'(4)'!$AG11</f>
        <v>0</v>
      </c>
      <c r="S137" s="166">
        <f>'(5)'!$AG11</f>
        <v>0</v>
      </c>
      <c r="T137" s="166">
        <f>'(6)'!$AG11</f>
        <v>0</v>
      </c>
      <c r="U137" s="166">
        <f>'(7)'!$AG11</f>
        <v>0</v>
      </c>
      <c r="V137" s="166">
        <f>'(8)'!$AG11</f>
        <v>0</v>
      </c>
      <c r="W137" s="166">
        <f>'(9)'!$AG11</f>
        <v>0</v>
      </c>
      <c r="X137" s="166">
        <f>'(10)'!$AG11</f>
        <v>0</v>
      </c>
    </row>
    <row r="138" spans="1:24" ht="13" hidden="1" customHeight="1" x14ac:dyDescent="0.35">
      <c r="A138" s="162">
        <f>'(1)'!$B12</f>
        <v>0</v>
      </c>
      <c r="B138" s="166">
        <f>'(1)'!$AF12</f>
        <v>0</v>
      </c>
      <c r="C138" s="166">
        <f>'(2)'!$AF12</f>
        <v>0</v>
      </c>
      <c r="D138" s="166">
        <f>'(3)'!$AF12</f>
        <v>0</v>
      </c>
      <c r="E138" s="166">
        <f>'(4)'!$AF12</f>
        <v>0</v>
      </c>
      <c r="F138" s="166">
        <f>'(5)'!$AF12</f>
        <v>0</v>
      </c>
      <c r="G138" s="166">
        <f>'(6)'!$AF12</f>
        <v>0</v>
      </c>
      <c r="H138" s="166">
        <f>'(7)'!$AF12</f>
        <v>0</v>
      </c>
      <c r="I138" s="166">
        <f>'(8)'!$AF12</f>
        <v>0</v>
      </c>
      <c r="J138" s="166">
        <f>'(9)'!$AF12</f>
        <v>0</v>
      </c>
      <c r="K138" s="166">
        <f>'(10)'!$AF12</f>
        <v>0</v>
      </c>
      <c r="N138" s="162">
        <f>'(1)'!$B12</f>
        <v>0</v>
      </c>
      <c r="O138" s="166">
        <f>'(1)'!$AG12</f>
        <v>0</v>
      </c>
      <c r="P138" s="166">
        <f>'(2)'!$AG12</f>
        <v>0</v>
      </c>
      <c r="Q138" s="166">
        <f>'(3)'!$AG12</f>
        <v>0</v>
      </c>
      <c r="R138" s="166">
        <f>'(4)'!$AG12</f>
        <v>0</v>
      </c>
      <c r="S138" s="166">
        <f>'(5)'!$AG12</f>
        <v>0</v>
      </c>
      <c r="T138" s="166">
        <f>'(6)'!$AG12</f>
        <v>0</v>
      </c>
      <c r="U138" s="166">
        <f>'(7)'!$AG12</f>
        <v>0</v>
      </c>
      <c r="V138" s="166">
        <f>'(8)'!$AG12</f>
        <v>0</v>
      </c>
      <c r="W138" s="166">
        <f>'(9)'!$AG12</f>
        <v>0</v>
      </c>
      <c r="X138" s="166">
        <f>'(10)'!$AG12</f>
        <v>0</v>
      </c>
    </row>
    <row r="139" spans="1:24" ht="13" hidden="1" customHeight="1" x14ac:dyDescent="0.35">
      <c r="A139" s="162">
        <f>'(1)'!$B13</f>
        <v>0</v>
      </c>
      <c r="B139" s="166">
        <f>'(1)'!$AF13</f>
        <v>0</v>
      </c>
      <c r="C139" s="166">
        <f>'(2)'!$AF13</f>
        <v>0</v>
      </c>
      <c r="D139" s="166">
        <f>'(3)'!$AF13</f>
        <v>0</v>
      </c>
      <c r="E139" s="166">
        <f>'(4)'!$AF13</f>
        <v>0</v>
      </c>
      <c r="F139" s="166">
        <f>'(5)'!$AF13</f>
        <v>0</v>
      </c>
      <c r="G139" s="166">
        <f>'(6)'!$AF13</f>
        <v>0</v>
      </c>
      <c r="H139" s="166">
        <f>'(7)'!$AF13</f>
        <v>0</v>
      </c>
      <c r="I139" s="166">
        <f>'(8)'!$AF13</f>
        <v>0</v>
      </c>
      <c r="J139" s="166">
        <f>'(9)'!$AF13</f>
        <v>0</v>
      </c>
      <c r="K139" s="166">
        <f>'(10)'!$AF13</f>
        <v>0</v>
      </c>
      <c r="N139" s="162">
        <f>'(1)'!$B13</f>
        <v>0</v>
      </c>
      <c r="O139" s="166">
        <f>'(1)'!$AG13</f>
        <v>0</v>
      </c>
      <c r="P139" s="166">
        <f>'(2)'!$AG13</f>
        <v>0</v>
      </c>
      <c r="Q139" s="166">
        <f>'(3)'!$AG13</f>
        <v>0</v>
      </c>
      <c r="R139" s="166">
        <f>'(4)'!$AG13</f>
        <v>0</v>
      </c>
      <c r="S139" s="166">
        <f>'(5)'!$AG13</f>
        <v>0</v>
      </c>
      <c r="T139" s="166">
        <f>'(6)'!$AG13</f>
        <v>0</v>
      </c>
      <c r="U139" s="166">
        <f>'(7)'!$AG13</f>
        <v>0</v>
      </c>
      <c r="V139" s="166">
        <f>'(8)'!$AG13</f>
        <v>0</v>
      </c>
      <c r="W139" s="166">
        <f>'(9)'!$AG13</f>
        <v>0</v>
      </c>
      <c r="X139" s="166">
        <f>'(10)'!$AG13</f>
        <v>0</v>
      </c>
    </row>
    <row r="140" spans="1:24" ht="13" hidden="1" customHeight="1" x14ac:dyDescent="0.35">
      <c r="A140" s="162">
        <f>'(1)'!$B14</f>
        <v>0</v>
      </c>
      <c r="B140" s="166">
        <f>'(1)'!$AF14</f>
        <v>0</v>
      </c>
      <c r="C140" s="166">
        <f>'(2)'!$AF14</f>
        <v>0</v>
      </c>
      <c r="D140" s="166">
        <f>'(3)'!$AF14</f>
        <v>0</v>
      </c>
      <c r="E140" s="166">
        <f>'(4)'!$AF14</f>
        <v>0</v>
      </c>
      <c r="F140" s="166">
        <f>'(5)'!$AF14</f>
        <v>0</v>
      </c>
      <c r="G140" s="166">
        <f>'(6)'!$AF14</f>
        <v>0</v>
      </c>
      <c r="H140" s="166">
        <f>'(7)'!$AF14</f>
        <v>0</v>
      </c>
      <c r="I140" s="166">
        <f>'(8)'!$AF14</f>
        <v>0</v>
      </c>
      <c r="J140" s="166">
        <f>'(9)'!$AF14</f>
        <v>0</v>
      </c>
      <c r="K140" s="166">
        <f>'(10)'!$AF14</f>
        <v>0</v>
      </c>
      <c r="N140" s="162">
        <f>'(1)'!$B14</f>
        <v>0</v>
      </c>
      <c r="O140" s="166">
        <f>'(1)'!$AG14</f>
        <v>0</v>
      </c>
      <c r="P140" s="166">
        <f>'(2)'!$AG14</f>
        <v>0</v>
      </c>
      <c r="Q140" s="166">
        <f>'(3)'!$AG14</f>
        <v>0</v>
      </c>
      <c r="R140" s="166">
        <f>'(4)'!$AG14</f>
        <v>0</v>
      </c>
      <c r="S140" s="166">
        <f>'(5)'!$AG14</f>
        <v>0</v>
      </c>
      <c r="T140" s="166">
        <f>'(6)'!$AG14</f>
        <v>0</v>
      </c>
      <c r="U140" s="166">
        <f>'(7)'!$AG14</f>
        <v>0</v>
      </c>
      <c r="V140" s="166">
        <f>'(8)'!$AG14</f>
        <v>0</v>
      </c>
      <c r="W140" s="166">
        <f>'(9)'!$AG14</f>
        <v>0</v>
      </c>
      <c r="X140" s="166">
        <f>'(10)'!$AG14</f>
        <v>0</v>
      </c>
    </row>
    <row r="141" spans="1:24" ht="13" hidden="1" customHeight="1" x14ac:dyDescent="0.35">
      <c r="A141" s="162">
        <f>'(1)'!$B15</f>
        <v>0</v>
      </c>
      <c r="B141" s="166">
        <f>'(1)'!$AF15</f>
        <v>0</v>
      </c>
      <c r="C141" s="166">
        <f>'(2)'!$AF15</f>
        <v>0</v>
      </c>
      <c r="D141" s="166">
        <f>'(3)'!$AF15</f>
        <v>0</v>
      </c>
      <c r="E141" s="166">
        <f>'(4)'!$AF15</f>
        <v>0</v>
      </c>
      <c r="F141" s="166">
        <f>'(5)'!$AF15</f>
        <v>0</v>
      </c>
      <c r="G141" s="166">
        <f>'(6)'!$AF15</f>
        <v>0</v>
      </c>
      <c r="H141" s="166">
        <f>'(7)'!$AF15</f>
        <v>0</v>
      </c>
      <c r="I141" s="166">
        <f>'(8)'!$AF15</f>
        <v>0</v>
      </c>
      <c r="J141" s="166">
        <f>'(9)'!$AF15</f>
        <v>0</v>
      </c>
      <c r="K141" s="166">
        <f>'(10)'!$AF15</f>
        <v>0</v>
      </c>
      <c r="N141" s="162">
        <f>'(1)'!$B15</f>
        <v>0</v>
      </c>
      <c r="O141" s="166">
        <f>'(1)'!$AG15</f>
        <v>0</v>
      </c>
      <c r="P141" s="166">
        <f>'(2)'!$AG15</f>
        <v>0</v>
      </c>
      <c r="Q141" s="166">
        <f>'(3)'!$AG15</f>
        <v>0</v>
      </c>
      <c r="R141" s="166">
        <f>'(4)'!$AG15</f>
        <v>0</v>
      </c>
      <c r="S141" s="166">
        <f>'(5)'!$AG15</f>
        <v>0</v>
      </c>
      <c r="T141" s="166">
        <f>'(6)'!$AG15</f>
        <v>0</v>
      </c>
      <c r="U141" s="166">
        <f>'(7)'!$AG15</f>
        <v>0</v>
      </c>
      <c r="V141" s="166">
        <f>'(8)'!$AG15</f>
        <v>0</v>
      </c>
      <c r="W141" s="166">
        <f>'(9)'!$AG15</f>
        <v>0</v>
      </c>
      <c r="X141" s="166">
        <f>'(10)'!$AG15</f>
        <v>0</v>
      </c>
    </row>
    <row r="142" spans="1:24" ht="13" hidden="1" customHeight="1" x14ac:dyDescent="0.35">
      <c r="A142" s="162">
        <f>'(1)'!$B16</f>
        <v>0</v>
      </c>
      <c r="B142" s="166">
        <f>'(1)'!$AF16</f>
        <v>0</v>
      </c>
      <c r="C142" s="166">
        <f>'(2)'!$AF16</f>
        <v>0</v>
      </c>
      <c r="D142" s="166">
        <f>'(3)'!$AF16</f>
        <v>0</v>
      </c>
      <c r="E142" s="166">
        <f>'(4)'!$AF16</f>
        <v>0</v>
      </c>
      <c r="F142" s="166">
        <f>'(5)'!$AF16</f>
        <v>0</v>
      </c>
      <c r="G142" s="166">
        <f>'(6)'!$AF16</f>
        <v>0</v>
      </c>
      <c r="H142" s="166">
        <f>'(7)'!$AF16</f>
        <v>0</v>
      </c>
      <c r="I142" s="166">
        <f>'(8)'!$AF16</f>
        <v>0</v>
      </c>
      <c r="J142" s="166">
        <f>'(9)'!$AF16</f>
        <v>0</v>
      </c>
      <c r="K142" s="166">
        <f>'(10)'!$AF16</f>
        <v>0</v>
      </c>
      <c r="N142" s="162">
        <f>'(1)'!$B16</f>
        <v>0</v>
      </c>
      <c r="O142" s="166">
        <f>'(1)'!$AG16</f>
        <v>0</v>
      </c>
      <c r="P142" s="166">
        <f>'(2)'!$AG16</f>
        <v>0</v>
      </c>
      <c r="Q142" s="166">
        <f>'(3)'!$AG16</f>
        <v>0</v>
      </c>
      <c r="R142" s="166">
        <f>'(4)'!$AG16</f>
        <v>0</v>
      </c>
      <c r="S142" s="166">
        <f>'(5)'!$AG16</f>
        <v>0</v>
      </c>
      <c r="T142" s="166">
        <f>'(6)'!$AG16</f>
        <v>0</v>
      </c>
      <c r="U142" s="166">
        <f>'(7)'!$AG16</f>
        <v>0</v>
      </c>
      <c r="V142" s="166">
        <f>'(8)'!$AG16</f>
        <v>0</v>
      </c>
      <c r="W142" s="166">
        <f>'(9)'!$AG16</f>
        <v>0</v>
      </c>
      <c r="X142" s="166">
        <f>'(10)'!$AG16</f>
        <v>0</v>
      </c>
    </row>
    <row r="143" spans="1:24" ht="13" hidden="1" customHeight="1" x14ac:dyDescent="0.35">
      <c r="A143" s="162">
        <f>'(1)'!$B17</f>
        <v>0</v>
      </c>
      <c r="B143" s="166">
        <f>'(1)'!$AF17</f>
        <v>0</v>
      </c>
      <c r="C143" s="166">
        <f>'(2)'!$AF17</f>
        <v>0</v>
      </c>
      <c r="D143" s="166">
        <f>'(3)'!$AF17</f>
        <v>0</v>
      </c>
      <c r="E143" s="166">
        <f>'(4)'!$AF17</f>
        <v>0</v>
      </c>
      <c r="F143" s="166">
        <f>'(5)'!$AF17</f>
        <v>0</v>
      </c>
      <c r="G143" s="166">
        <f>'(6)'!$AF17</f>
        <v>0</v>
      </c>
      <c r="H143" s="166">
        <f>'(7)'!$AF17</f>
        <v>0</v>
      </c>
      <c r="I143" s="166">
        <f>'(8)'!$AF17</f>
        <v>0</v>
      </c>
      <c r="J143" s="166">
        <f>'(9)'!$AF17</f>
        <v>0</v>
      </c>
      <c r="K143" s="166">
        <f>'(10)'!$AF17</f>
        <v>0</v>
      </c>
      <c r="N143" s="162">
        <f>'(1)'!$B17</f>
        <v>0</v>
      </c>
      <c r="O143" s="166">
        <f>'(1)'!$AG17</f>
        <v>0</v>
      </c>
      <c r="P143" s="166">
        <f>'(2)'!$AG17</f>
        <v>0</v>
      </c>
      <c r="Q143" s="166">
        <f>'(3)'!$AG17</f>
        <v>0</v>
      </c>
      <c r="R143" s="166">
        <f>'(4)'!$AG17</f>
        <v>0</v>
      </c>
      <c r="S143" s="166">
        <f>'(5)'!$AG17</f>
        <v>0</v>
      </c>
      <c r="T143" s="166">
        <f>'(6)'!$AG17</f>
        <v>0</v>
      </c>
      <c r="U143" s="166">
        <f>'(7)'!$AG17</f>
        <v>0</v>
      </c>
      <c r="V143" s="166">
        <f>'(8)'!$AG17</f>
        <v>0</v>
      </c>
      <c r="W143" s="166">
        <f>'(9)'!$AG17</f>
        <v>0</v>
      </c>
      <c r="X143" s="166">
        <f>'(10)'!$AG17</f>
        <v>0</v>
      </c>
    </row>
    <row r="144" spans="1:24" ht="13" hidden="1" customHeight="1" x14ac:dyDescent="0.35">
      <c r="A144" s="162">
        <f>'(1)'!$B18</f>
        <v>0</v>
      </c>
      <c r="B144" s="166">
        <f>'(1)'!$AF18</f>
        <v>0</v>
      </c>
      <c r="C144" s="166">
        <f>'(2)'!$AF18</f>
        <v>0</v>
      </c>
      <c r="D144" s="166">
        <f>'(3)'!$AF18</f>
        <v>0</v>
      </c>
      <c r="E144" s="166">
        <f>'(4)'!$AF18</f>
        <v>0</v>
      </c>
      <c r="F144" s="166">
        <f>'(5)'!$AF18</f>
        <v>0</v>
      </c>
      <c r="G144" s="166">
        <f>'(6)'!$AF18</f>
        <v>0</v>
      </c>
      <c r="H144" s="166">
        <f>'(7)'!$AF18</f>
        <v>0</v>
      </c>
      <c r="I144" s="166">
        <f>'(8)'!$AF18</f>
        <v>0</v>
      </c>
      <c r="J144" s="166">
        <f>'(9)'!$AF18</f>
        <v>0</v>
      </c>
      <c r="K144" s="166">
        <f>'(10)'!$AF18</f>
        <v>0</v>
      </c>
      <c r="N144" s="162">
        <f>'(1)'!$B18</f>
        <v>0</v>
      </c>
      <c r="O144" s="166">
        <f>'(1)'!$AG18</f>
        <v>0</v>
      </c>
      <c r="P144" s="166">
        <f>'(2)'!$AG18</f>
        <v>0</v>
      </c>
      <c r="Q144" s="166">
        <f>'(3)'!$AG18</f>
        <v>0</v>
      </c>
      <c r="R144" s="166">
        <f>'(4)'!$AG18</f>
        <v>0</v>
      </c>
      <c r="S144" s="166">
        <f>'(5)'!$AG18</f>
        <v>0</v>
      </c>
      <c r="T144" s="166">
        <f>'(6)'!$AG18</f>
        <v>0</v>
      </c>
      <c r="U144" s="166">
        <f>'(7)'!$AG18</f>
        <v>0</v>
      </c>
      <c r="V144" s="166">
        <f>'(8)'!$AG18</f>
        <v>0</v>
      </c>
      <c r="W144" s="166">
        <f>'(9)'!$AG18</f>
        <v>0</v>
      </c>
      <c r="X144" s="166">
        <f>'(10)'!$AG18</f>
        <v>0</v>
      </c>
    </row>
    <row r="145" spans="1:24" ht="13" hidden="1" customHeight="1" x14ac:dyDescent="0.35">
      <c r="A145" s="162">
        <f>'(1)'!$B19</f>
        <v>0</v>
      </c>
      <c r="B145" s="166">
        <f>'(1)'!$AF19</f>
        <v>0</v>
      </c>
      <c r="C145" s="166">
        <f>'(2)'!$AF19</f>
        <v>0</v>
      </c>
      <c r="D145" s="166">
        <f>'(3)'!$AF19</f>
        <v>0</v>
      </c>
      <c r="E145" s="166">
        <f>'(4)'!$AF19</f>
        <v>0</v>
      </c>
      <c r="F145" s="166">
        <f>'(5)'!$AF19</f>
        <v>0</v>
      </c>
      <c r="G145" s="166">
        <f>'(6)'!$AF19</f>
        <v>0</v>
      </c>
      <c r="H145" s="166">
        <f>'(7)'!$AF19</f>
        <v>0</v>
      </c>
      <c r="I145" s="166">
        <f>'(8)'!$AF19</f>
        <v>0</v>
      </c>
      <c r="J145" s="166">
        <f>'(9)'!$AF19</f>
        <v>0</v>
      </c>
      <c r="K145" s="166">
        <f>'(10)'!$AF19</f>
        <v>0</v>
      </c>
      <c r="N145" s="162">
        <f>'(1)'!$B19</f>
        <v>0</v>
      </c>
      <c r="O145" s="166">
        <f>'(1)'!$AG19</f>
        <v>0</v>
      </c>
      <c r="P145" s="166">
        <f>'(2)'!$AG19</f>
        <v>0</v>
      </c>
      <c r="Q145" s="166">
        <f>'(3)'!$AG19</f>
        <v>0</v>
      </c>
      <c r="R145" s="166">
        <f>'(4)'!$AG19</f>
        <v>0</v>
      </c>
      <c r="S145" s="166">
        <f>'(5)'!$AG19</f>
        <v>0</v>
      </c>
      <c r="T145" s="166">
        <f>'(6)'!$AG19</f>
        <v>0</v>
      </c>
      <c r="U145" s="166">
        <f>'(7)'!$AG19</f>
        <v>0</v>
      </c>
      <c r="V145" s="166">
        <f>'(8)'!$AG19</f>
        <v>0</v>
      </c>
      <c r="W145" s="166">
        <f>'(9)'!$AG19</f>
        <v>0</v>
      </c>
      <c r="X145" s="166">
        <f>'(10)'!$AG19</f>
        <v>0</v>
      </c>
    </row>
    <row r="146" spans="1:24" ht="13" hidden="1" customHeight="1" x14ac:dyDescent="0.35">
      <c r="A146" s="162" t="str">
        <f>'(1)'!$B20</f>
        <v>SlimCijfer.nl</v>
      </c>
      <c r="B146" s="166"/>
      <c r="C146" s="166"/>
      <c r="D146" s="166"/>
      <c r="E146" s="166"/>
      <c r="F146" s="166"/>
      <c r="G146" s="166"/>
      <c r="H146" s="166"/>
      <c r="I146" s="166"/>
      <c r="J146" s="166"/>
      <c r="K146" s="166"/>
      <c r="N146" s="162" t="str">
        <f>'(1)'!$B20</f>
        <v>SlimCijfer.nl</v>
      </c>
      <c r="O146" s="166"/>
      <c r="P146" s="166"/>
      <c r="Q146" s="166"/>
      <c r="R146" s="166"/>
      <c r="S146" s="166"/>
      <c r="T146" s="166"/>
      <c r="U146" s="166"/>
      <c r="V146" s="166"/>
      <c r="W146" s="166"/>
      <c r="X146" s="166"/>
    </row>
    <row r="147" spans="1:24" ht="13" hidden="1" customHeight="1" x14ac:dyDescent="0.35">
      <c r="B147" s="166"/>
      <c r="C147" s="166"/>
      <c r="D147" s="166"/>
      <c r="E147" s="166"/>
      <c r="F147" s="166"/>
      <c r="G147" s="166"/>
      <c r="H147" s="166"/>
      <c r="I147" s="166"/>
      <c r="J147" s="166"/>
      <c r="K147" s="166"/>
      <c r="O147" s="166"/>
      <c r="P147" s="166"/>
      <c r="Q147" s="166"/>
      <c r="R147" s="166"/>
      <c r="S147" s="166"/>
      <c r="T147" s="166"/>
      <c r="U147" s="166"/>
      <c r="V147" s="166"/>
      <c r="W147" s="166"/>
      <c r="X147" s="166"/>
    </row>
    <row r="148" spans="1:24" ht="13" hidden="1" customHeight="1" x14ac:dyDescent="0.35">
      <c r="B148" s="166"/>
      <c r="C148" s="166"/>
      <c r="D148" s="166"/>
      <c r="E148" s="166"/>
      <c r="F148" s="166"/>
      <c r="G148" s="166"/>
      <c r="H148" s="166"/>
      <c r="I148" s="166"/>
      <c r="J148" s="166"/>
      <c r="K148" s="166"/>
      <c r="O148" s="166"/>
      <c r="P148" s="166"/>
      <c r="Q148" s="166"/>
      <c r="R148" s="166"/>
      <c r="S148" s="166"/>
      <c r="T148" s="166"/>
      <c r="U148" s="166"/>
      <c r="V148" s="166"/>
      <c r="W148" s="166"/>
      <c r="X148" s="166"/>
    </row>
    <row r="149" spans="1:24" ht="13" hidden="1" customHeight="1" x14ac:dyDescent="0.35">
      <c r="B149" s="166"/>
      <c r="C149" s="166"/>
      <c r="D149" s="166"/>
      <c r="E149" s="166"/>
      <c r="F149" s="166"/>
      <c r="G149" s="166"/>
      <c r="H149" s="166"/>
      <c r="I149" s="166"/>
      <c r="J149" s="166"/>
      <c r="K149" s="166"/>
      <c r="O149" s="166"/>
      <c r="P149" s="166"/>
      <c r="Q149" s="166"/>
      <c r="R149" s="166"/>
      <c r="S149" s="166"/>
      <c r="T149" s="166"/>
      <c r="U149" s="166"/>
      <c r="V149" s="166"/>
      <c r="W149" s="166"/>
      <c r="X149" s="166"/>
    </row>
    <row r="150" spans="1:24" ht="13" hidden="1" customHeight="1" x14ac:dyDescent="0.35">
      <c r="B150" s="166"/>
      <c r="C150" s="166"/>
      <c r="D150" s="166"/>
      <c r="E150" s="166"/>
      <c r="F150" s="166"/>
      <c r="G150" s="166"/>
      <c r="H150" s="166"/>
      <c r="I150" s="166"/>
      <c r="J150" s="166"/>
      <c r="K150" s="166"/>
      <c r="O150" s="166"/>
      <c r="P150" s="166"/>
      <c r="Q150" s="166"/>
      <c r="R150" s="166"/>
      <c r="S150" s="166"/>
      <c r="T150" s="166"/>
      <c r="U150" s="166"/>
      <c r="V150" s="166"/>
      <c r="W150" s="166"/>
      <c r="X150" s="166"/>
    </row>
    <row r="151" spans="1:24" ht="13" hidden="1" customHeight="1" x14ac:dyDescent="0.35">
      <c r="B151" s="166"/>
      <c r="C151" s="166"/>
      <c r="D151" s="166"/>
      <c r="E151" s="166"/>
      <c r="F151" s="166"/>
      <c r="G151" s="166"/>
      <c r="H151" s="166"/>
      <c r="I151" s="166"/>
      <c r="J151" s="166"/>
      <c r="K151" s="166"/>
      <c r="O151" s="166"/>
      <c r="P151" s="166"/>
      <c r="Q151" s="166"/>
      <c r="R151" s="166"/>
      <c r="S151" s="166"/>
      <c r="T151" s="166"/>
      <c r="U151" s="166"/>
      <c r="V151" s="166"/>
      <c r="W151" s="166"/>
      <c r="X151" s="166"/>
    </row>
    <row r="152" spans="1:24" ht="13" hidden="1" customHeight="1" x14ac:dyDescent="0.35">
      <c r="B152" s="166"/>
      <c r="C152" s="166"/>
      <c r="D152" s="166"/>
      <c r="E152" s="166"/>
      <c r="F152" s="166"/>
      <c r="G152" s="166"/>
      <c r="H152" s="166"/>
      <c r="I152" s="166"/>
      <c r="J152" s="166"/>
      <c r="K152" s="166"/>
      <c r="O152" s="166"/>
      <c r="P152" s="166"/>
      <c r="Q152" s="166"/>
      <c r="R152" s="166"/>
      <c r="S152" s="166"/>
      <c r="T152" s="166"/>
      <c r="U152" s="166"/>
      <c r="V152" s="166"/>
      <c r="W152" s="166"/>
      <c r="X152" s="166"/>
    </row>
    <row r="153" spans="1:24" ht="13" hidden="1" customHeight="1" x14ac:dyDescent="0.35">
      <c r="B153" s="166"/>
      <c r="C153" s="166"/>
      <c r="D153" s="166"/>
      <c r="E153" s="166"/>
      <c r="F153" s="166"/>
      <c r="G153" s="166"/>
      <c r="H153" s="166"/>
      <c r="I153" s="166"/>
      <c r="J153" s="166"/>
      <c r="K153" s="166"/>
      <c r="O153" s="166"/>
      <c r="P153" s="166"/>
      <c r="Q153" s="166"/>
      <c r="R153" s="166"/>
      <c r="S153" s="166"/>
      <c r="T153" s="166"/>
      <c r="U153" s="166"/>
      <c r="V153" s="166"/>
      <c r="W153" s="166"/>
      <c r="X153" s="166"/>
    </row>
    <row r="154" spans="1:24" ht="13" hidden="1" customHeight="1" x14ac:dyDescent="0.35">
      <c r="B154" s="166"/>
      <c r="C154" s="166"/>
      <c r="D154" s="166"/>
      <c r="E154" s="166"/>
      <c r="F154" s="166"/>
      <c r="G154" s="166"/>
      <c r="H154" s="166"/>
      <c r="I154" s="166"/>
      <c r="J154" s="166"/>
      <c r="K154" s="166"/>
      <c r="O154" s="166"/>
      <c r="P154" s="166"/>
      <c r="Q154" s="166"/>
      <c r="R154" s="166"/>
      <c r="S154" s="166"/>
      <c r="T154" s="166"/>
      <c r="U154" s="166"/>
      <c r="V154" s="166"/>
      <c r="W154" s="166"/>
      <c r="X154" s="166"/>
    </row>
    <row r="155" spans="1:24" ht="13" hidden="1" customHeight="1" x14ac:dyDescent="0.35">
      <c r="B155" s="166"/>
      <c r="C155" s="166"/>
      <c r="D155" s="166"/>
      <c r="E155" s="166"/>
      <c r="F155" s="166"/>
      <c r="G155" s="166"/>
      <c r="H155" s="166"/>
      <c r="I155" s="166"/>
      <c r="J155" s="166"/>
      <c r="K155" s="166"/>
      <c r="O155" s="166"/>
      <c r="P155" s="166"/>
      <c r="Q155" s="166"/>
      <c r="R155" s="166"/>
      <c r="S155" s="166"/>
      <c r="T155" s="166"/>
      <c r="U155" s="166"/>
      <c r="V155" s="166"/>
      <c r="W155" s="166"/>
      <c r="X155" s="166"/>
    </row>
    <row r="156" spans="1:24" ht="13" hidden="1" customHeight="1" x14ac:dyDescent="0.35">
      <c r="B156" s="166"/>
      <c r="C156" s="166"/>
      <c r="D156" s="166"/>
      <c r="E156" s="166"/>
      <c r="F156" s="166"/>
      <c r="G156" s="166"/>
      <c r="H156" s="166"/>
      <c r="I156" s="166"/>
      <c r="J156" s="166"/>
      <c r="K156" s="166"/>
      <c r="O156" s="166"/>
      <c r="P156" s="166"/>
      <c r="Q156" s="166"/>
      <c r="R156" s="166"/>
      <c r="S156" s="166"/>
      <c r="T156" s="166"/>
      <c r="U156" s="166"/>
      <c r="V156" s="166"/>
      <c r="W156" s="166"/>
      <c r="X156" s="166"/>
    </row>
    <row r="157" spans="1:24" ht="13" hidden="1" customHeight="1" x14ac:dyDescent="0.35">
      <c r="B157" s="166"/>
      <c r="C157" s="166"/>
      <c r="D157" s="166"/>
      <c r="E157" s="166"/>
      <c r="F157" s="166"/>
      <c r="G157" s="166"/>
      <c r="H157" s="166"/>
      <c r="I157" s="166"/>
      <c r="J157" s="166"/>
      <c r="K157" s="166"/>
      <c r="O157" s="166"/>
      <c r="P157" s="166"/>
      <c r="Q157" s="166"/>
      <c r="R157" s="166"/>
      <c r="S157" s="166"/>
      <c r="T157" s="166"/>
      <c r="U157" s="166"/>
      <c r="V157" s="166"/>
      <c r="W157" s="166"/>
      <c r="X157" s="166"/>
    </row>
    <row r="158" spans="1:24" ht="13" hidden="1" customHeight="1" x14ac:dyDescent="0.35">
      <c r="B158" s="166"/>
      <c r="C158" s="166"/>
      <c r="D158" s="166"/>
      <c r="E158" s="166"/>
      <c r="F158" s="166"/>
      <c r="G158" s="166"/>
      <c r="H158" s="166"/>
      <c r="I158" s="166"/>
      <c r="J158" s="166"/>
      <c r="K158" s="166"/>
      <c r="O158" s="166"/>
      <c r="P158" s="166"/>
      <c r="Q158" s="166"/>
      <c r="R158" s="166"/>
      <c r="S158" s="166"/>
      <c r="T158" s="166"/>
      <c r="U158" s="166"/>
      <c r="V158" s="166"/>
      <c r="W158" s="166"/>
      <c r="X158" s="166"/>
    </row>
    <row r="159" spans="1:24" ht="13" hidden="1" customHeight="1" x14ac:dyDescent="0.35">
      <c r="B159" s="166"/>
      <c r="C159" s="166"/>
      <c r="D159" s="166"/>
      <c r="E159" s="166"/>
      <c r="F159" s="166"/>
      <c r="G159" s="166"/>
      <c r="H159" s="166"/>
      <c r="I159" s="166"/>
      <c r="J159" s="166"/>
      <c r="K159" s="166"/>
      <c r="O159" s="166"/>
      <c r="P159" s="166"/>
      <c r="Q159" s="166"/>
      <c r="R159" s="166"/>
      <c r="S159" s="166"/>
      <c r="T159" s="166"/>
      <c r="U159" s="166"/>
      <c r="V159" s="166"/>
      <c r="W159" s="166"/>
      <c r="X159" s="166"/>
    </row>
    <row r="160" spans="1:24" ht="13" hidden="1" customHeight="1" x14ac:dyDescent="0.35">
      <c r="B160" s="166"/>
      <c r="C160" s="166"/>
      <c r="D160" s="166"/>
      <c r="E160" s="166"/>
      <c r="F160" s="166"/>
      <c r="G160" s="166"/>
      <c r="H160" s="166"/>
      <c r="I160" s="166"/>
      <c r="J160" s="166"/>
      <c r="K160" s="166"/>
      <c r="O160" s="166"/>
      <c r="P160" s="166"/>
      <c r="Q160" s="166"/>
      <c r="R160" s="166"/>
      <c r="S160" s="166"/>
      <c r="T160" s="166"/>
      <c r="U160" s="166"/>
      <c r="V160" s="166"/>
      <c r="W160" s="166"/>
      <c r="X160" s="166"/>
    </row>
    <row r="161" spans="1:24" ht="13" hidden="1" customHeight="1" x14ac:dyDescent="0.35">
      <c r="B161" s="166"/>
      <c r="C161" s="166"/>
      <c r="D161" s="166"/>
      <c r="E161" s="166"/>
      <c r="F161" s="166"/>
      <c r="G161" s="166"/>
      <c r="H161" s="166"/>
      <c r="I161" s="166"/>
      <c r="J161" s="166"/>
      <c r="K161" s="166"/>
      <c r="O161" s="166"/>
      <c r="P161" s="166"/>
      <c r="Q161" s="166"/>
      <c r="R161" s="166"/>
      <c r="S161" s="166"/>
      <c r="T161" s="166"/>
      <c r="U161" s="166"/>
      <c r="V161" s="166"/>
      <c r="W161" s="166"/>
      <c r="X161" s="166"/>
    </row>
    <row r="162" spans="1:24" ht="13" hidden="1" customHeight="1" x14ac:dyDescent="0.35">
      <c r="B162" s="166"/>
      <c r="C162" s="166"/>
      <c r="D162" s="166"/>
      <c r="E162" s="166"/>
      <c r="F162" s="166"/>
      <c r="G162" s="166"/>
      <c r="H162" s="166"/>
      <c r="I162" s="166"/>
      <c r="J162" s="166"/>
      <c r="K162" s="166"/>
      <c r="O162" s="166"/>
      <c r="P162" s="166"/>
      <c r="Q162" s="166"/>
      <c r="R162" s="166"/>
      <c r="S162" s="166"/>
      <c r="T162" s="166"/>
      <c r="U162" s="166"/>
      <c r="V162" s="166"/>
      <c r="W162" s="166"/>
      <c r="X162" s="166"/>
    </row>
    <row r="163" spans="1:24" ht="13" hidden="1" customHeight="1" x14ac:dyDescent="0.35">
      <c r="B163" s="166"/>
      <c r="C163" s="166"/>
      <c r="D163" s="166"/>
      <c r="E163" s="166"/>
      <c r="F163" s="166"/>
      <c r="G163" s="166"/>
      <c r="H163" s="166"/>
      <c r="I163" s="166"/>
      <c r="J163" s="166"/>
      <c r="K163" s="166"/>
      <c r="O163" s="166"/>
      <c r="P163" s="166"/>
      <c r="Q163" s="166"/>
      <c r="R163" s="166"/>
      <c r="S163" s="166"/>
      <c r="T163" s="166"/>
      <c r="U163" s="166"/>
      <c r="V163" s="166"/>
      <c r="W163" s="166"/>
      <c r="X163" s="166"/>
    </row>
    <row r="164" spans="1:24" ht="13" hidden="1" customHeight="1" x14ac:dyDescent="0.35">
      <c r="B164" s="166"/>
      <c r="C164" s="166"/>
      <c r="D164" s="166"/>
      <c r="E164" s="166"/>
      <c r="F164" s="166"/>
      <c r="G164" s="166"/>
      <c r="H164" s="166"/>
      <c r="I164" s="166"/>
      <c r="J164" s="166"/>
      <c r="K164" s="166"/>
      <c r="O164" s="166"/>
      <c r="P164" s="166"/>
      <c r="Q164" s="166"/>
      <c r="R164" s="166"/>
      <c r="S164" s="166"/>
      <c r="T164" s="166"/>
      <c r="U164" s="166"/>
      <c r="V164" s="166"/>
      <c r="W164" s="166"/>
      <c r="X164" s="166"/>
    </row>
    <row r="165" spans="1:24" ht="13" hidden="1" customHeight="1" x14ac:dyDescent="0.35">
      <c r="B165" s="166"/>
      <c r="C165" s="166"/>
      <c r="D165" s="166"/>
      <c r="E165" s="166"/>
      <c r="F165" s="166"/>
      <c r="G165" s="166"/>
      <c r="H165" s="166"/>
      <c r="I165" s="166"/>
      <c r="J165" s="166"/>
      <c r="K165" s="166"/>
      <c r="O165" s="166"/>
      <c r="P165" s="166"/>
      <c r="Q165" s="166"/>
      <c r="R165" s="166"/>
      <c r="S165" s="166"/>
      <c r="T165" s="166"/>
      <c r="U165" s="166"/>
      <c r="V165" s="166"/>
      <c r="W165" s="166"/>
      <c r="X165" s="166"/>
    </row>
    <row r="166" spans="1:24" ht="13" hidden="1" customHeight="1" x14ac:dyDescent="0.35">
      <c r="B166" s="166"/>
      <c r="C166" s="166"/>
      <c r="D166" s="166"/>
      <c r="E166" s="166"/>
      <c r="F166" s="166"/>
      <c r="G166" s="166"/>
      <c r="H166" s="166"/>
      <c r="I166" s="166"/>
      <c r="J166" s="166"/>
      <c r="K166" s="166"/>
      <c r="O166" s="166"/>
      <c r="P166" s="166"/>
      <c r="Q166" s="166"/>
      <c r="R166" s="166"/>
      <c r="S166" s="166"/>
      <c r="T166" s="166"/>
      <c r="U166" s="166"/>
      <c r="V166" s="166"/>
      <c r="W166" s="166"/>
      <c r="X166" s="166"/>
    </row>
    <row r="167" spans="1:24" ht="13" hidden="1" customHeight="1" x14ac:dyDescent="0.35">
      <c r="B167" s="166"/>
      <c r="C167" s="166"/>
      <c r="D167" s="166"/>
      <c r="E167" s="166"/>
      <c r="F167" s="166"/>
      <c r="G167" s="166"/>
      <c r="H167" s="166"/>
      <c r="I167" s="166"/>
      <c r="J167" s="166"/>
      <c r="K167" s="166"/>
      <c r="O167" s="166"/>
      <c r="P167" s="166"/>
      <c r="Q167" s="166"/>
      <c r="R167" s="166"/>
      <c r="S167" s="166"/>
      <c r="T167" s="166"/>
      <c r="U167" s="166"/>
      <c r="V167" s="166"/>
      <c r="W167" s="166"/>
      <c r="X167" s="166"/>
    </row>
    <row r="168" spans="1:24" ht="13" hidden="1" customHeight="1" x14ac:dyDescent="0.35">
      <c r="B168" s="166"/>
      <c r="C168" s="166"/>
      <c r="D168" s="166"/>
      <c r="E168" s="166"/>
      <c r="F168" s="166"/>
      <c r="G168" s="166"/>
      <c r="H168" s="166"/>
      <c r="I168" s="166"/>
      <c r="J168" s="166"/>
      <c r="K168" s="166"/>
      <c r="O168" s="166"/>
      <c r="P168" s="166"/>
      <c r="Q168" s="166"/>
      <c r="R168" s="166"/>
      <c r="S168" s="166"/>
      <c r="T168" s="166"/>
      <c r="U168" s="166"/>
      <c r="V168" s="166"/>
      <c r="W168" s="166"/>
      <c r="X168" s="166"/>
    </row>
    <row r="169" spans="1:24" ht="13" hidden="1" customHeight="1" x14ac:dyDescent="0.35">
      <c r="B169" s="166"/>
      <c r="C169" s="166"/>
      <c r="D169" s="166"/>
      <c r="E169" s="166"/>
      <c r="F169" s="166"/>
      <c r="G169" s="166"/>
      <c r="H169" s="166"/>
      <c r="I169" s="166"/>
      <c r="J169" s="166"/>
      <c r="K169" s="166"/>
      <c r="O169" s="166"/>
      <c r="P169" s="166"/>
      <c r="Q169" s="166"/>
      <c r="R169" s="166"/>
      <c r="S169" s="166"/>
      <c r="T169" s="166"/>
      <c r="U169" s="166"/>
      <c r="V169" s="166"/>
      <c r="W169" s="166"/>
      <c r="X169" s="166"/>
    </row>
    <row r="173" spans="1:24" ht="13" hidden="1" customHeight="1" x14ac:dyDescent="0.35">
      <c r="A173" s="162">
        <v>9</v>
      </c>
      <c r="B173" s="163"/>
    </row>
    <row r="174" spans="1:24" ht="13" hidden="1" customHeight="1" x14ac:dyDescent="0.35">
      <c r="B174" s="161">
        <f>'(1)'!$B$3</f>
        <v>0</v>
      </c>
      <c r="C174" s="161">
        <f>'(2)'!$B$3</f>
        <v>0</v>
      </c>
      <c r="D174" s="161">
        <f>'(3)'!$B$3</f>
        <v>0</v>
      </c>
      <c r="E174" s="161">
        <f>'(4)'!$B$3</f>
        <v>0</v>
      </c>
      <c r="F174" s="161">
        <f>'(5)'!$B$3</f>
        <v>0</v>
      </c>
      <c r="G174" s="161">
        <f>'(6)'!$B$3</f>
        <v>0</v>
      </c>
      <c r="H174" s="161">
        <f>'(7)'!$B$3</f>
        <v>0</v>
      </c>
      <c r="I174" s="161">
        <f>'(8)'!$B$3</f>
        <v>0</v>
      </c>
      <c r="J174" s="161">
        <f>'(9)'!$B$3</f>
        <v>0</v>
      </c>
      <c r="K174" s="161">
        <f>'(10)'!$B$3</f>
        <v>0</v>
      </c>
    </row>
    <row r="175" spans="1:24" ht="13" hidden="1" customHeight="1" x14ac:dyDescent="0.35">
      <c r="B175" s="166" t="str">
        <f>'(1)'!$AH7</f>
        <v>SlimCijfer.nl</v>
      </c>
      <c r="C175" s="166">
        <f>'(2)'!$AH7</f>
        <v>0</v>
      </c>
      <c r="D175" s="166">
        <f>'(3)'!$AH7</f>
        <v>0</v>
      </c>
      <c r="E175" s="166">
        <f>'(4)'!$AH7</f>
        <v>0</v>
      </c>
      <c r="F175" s="166">
        <f>'(5)'!$AH7</f>
        <v>0</v>
      </c>
      <c r="G175" s="166">
        <f>'(6)'!$AH7</f>
        <v>0</v>
      </c>
      <c r="H175" s="166">
        <f>'(7)'!$AH7</f>
        <v>0</v>
      </c>
      <c r="I175" s="166">
        <f>'(8)'!$AH7</f>
        <v>0</v>
      </c>
      <c r="J175" s="166">
        <f>'(9)'!$AH7</f>
        <v>0</v>
      </c>
      <c r="K175" s="166">
        <f>'(10)'!$AH7</f>
        <v>0</v>
      </c>
    </row>
    <row r="176" spans="1:24" ht="13" hidden="1" customHeight="1" x14ac:dyDescent="0.35">
      <c r="A176" s="162" t="str">
        <f>'(1)'!$B8</f>
        <v>Gemiddeld</v>
      </c>
      <c r="B176" s="166">
        <f>'(1)'!$AH8</f>
        <v>0</v>
      </c>
      <c r="C176" s="166">
        <f>'(2)'!$AH8</f>
        <v>0</v>
      </c>
      <c r="D176" s="166">
        <f>'(3)'!$AH8</f>
        <v>0</v>
      </c>
      <c r="E176" s="166">
        <f>'(4)'!$AH8</f>
        <v>0</v>
      </c>
      <c r="F176" s="166">
        <f>'(5)'!$AH8</f>
        <v>0</v>
      </c>
      <c r="G176" s="166">
        <f>'(6)'!$AH8</f>
        <v>0</v>
      </c>
      <c r="H176" s="166">
        <f>'(7)'!$AH8</f>
        <v>0</v>
      </c>
      <c r="I176" s="166">
        <f>'(8)'!$AH8</f>
        <v>0</v>
      </c>
      <c r="J176" s="166">
        <f>'(9)'!$AH8</f>
        <v>0</v>
      </c>
      <c r="K176" s="166">
        <f>'(10)'!$AH8</f>
        <v>0</v>
      </c>
    </row>
    <row r="177" spans="1:21" ht="13" hidden="1" customHeight="1" x14ac:dyDescent="0.35">
      <c r="A177" s="162" t="str">
        <f>'(1)'!$B9</f>
        <v>Totaal</v>
      </c>
      <c r="B177" s="166">
        <f>'(1)'!$AH9</f>
        <v>0</v>
      </c>
      <c r="C177" s="166">
        <f>'(2)'!$AH9</f>
        <v>0</v>
      </c>
      <c r="D177" s="166">
        <f>'(3)'!$AH9</f>
        <v>0</v>
      </c>
      <c r="E177" s="166">
        <f>'(4)'!$AH9</f>
        <v>0</v>
      </c>
      <c r="F177" s="166">
        <f>'(5)'!$AH9</f>
        <v>0</v>
      </c>
      <c r="G177" s="166">
        <f>'(6)'!$AH9</f>
        <v>0</v>
      </c>
      <c r="H177" s="166">
        <f>'(7)'!$AH9</f>
        <v>0</v>
      </c>
      <c r="I177" s="166">
        <f>'(8)'!$AH9</f>
        <v>0</v>
      </c>
      <c r="J177" s="166">
        <f>'(9)'!$AH9</f>
        <v>0</v>
      </c>
      <c r="K177" s="166">
        <f>'(10)'!$AH9</f>
        <v>0</v>
      </c>
      <c r="N177" s="162">
        <f>'(1)'!B$3</f>
        <v>0</v>
      </c>
      <c r="O177" s="162">
        <f>'(1)'!C$3</f>
        <v>0</v>
      </c>
      <c r="P177" s="162">
        <f>'(1)'!$G$3</f>
        <v>0</v>
      </c>
      <c r="Q177" s="162">
        <f>'(1)'!$I$3</f>
        <v>0</v>
      </c>
      <c r="R177" s="162" t="str">
        <f>'(1)'!$K$3</f>
        <v>SlimCijfer.nl</v>
      </c>
      <c r="S177" s="162" t="str">
        <f>'(1)'!$M$3</f>
        <v>SlimCijfer.nl</v>
      </c>
      <c r="T177" s="162" t="str">
        <f>'(1)'!$O$3</f>
        <v>SlimCijfer.nl</v>
      </c>
      <c r="U177" s="162" t="str">
        <f>'(1)'!$Q$3</f>
        <v>SlimCijfer.nl</v>
      </c>
    </row>
    <row r="178" spans="1:21" ht="13" hidden="1" customHeight="1" x14ac:dyDescent="0.35">
      <c r="A178" s="162">
        <f>'(1)'!$B10</f>
        <v>0</v>
      </c>
      <c r="B178" s="166">
        <f>'(1)'!$AH10</f>
        <v>0</v>
      </c>
      <c r="C178" s="166">
        <f>'(2)'!$AH10</f>
        <v>0</v>
      </c>
      <c r="D178" s="166">
        <f>'(3)'!$AH10</f>
        <v>0</v>
      </c>
      <c r="E178" s="166">
        <f>'(4)'!$AH10</f>
        <v>0</v>
      </c>
      <c r="F178" s="166">
        <f>'(5)'!$AH10</f>
        <v>0</v>
      </c>
      <c r="G178" s="166">
        <f>'(6)'!$AH10</f>
        <v>0</v>
      </c>
      <c r="H178" s="166">
        <f>'(7)'!$AH10</f>
        <v>0</v>
      </c>
      <c r="I178" s="166">
        <f>'(8)'!$AH10</f>
        <v>0</v>
      </c>
      <c r="J178" s="166">
        <f>'(9)'!$AH10</f>
        <v>0</v>
      </c>
      <c r="K178" s="166">
        <f>'(10)'!$AH10</f>
        <v>0</v>
      </c>
    </row>
    <row r="179" spans="1:21" ht="13" hidden="1" customHeight="1" x14ac:dyDescent="0.35">
      <c r="A179" s="162">
        <f>'(1)'!$B11</f>
        <v>0</v>
      </c>
      <c r="B179" s="166">
        <f>'(1)'!$AH11</f>
        <v>0</v>
      </c>
      <c r="C179" s="166">
        <f>'(2)'!$AH11</f>
        <v>0</v>
      </c>
      <c r="D179" s="166">
        <f>'(3)'!$AH11</f>
        <v>0</v>
      </c>
      <c r="E179" s="166">
        <f>'(4)'!$AH11</f>
        <v>0</v>
      </c>
      <c r="F179" s="166">
        <f>'(5)'!$AH11</f>
        <v>0</v>
      </c>
      <c r="G179" s="166">
        <f>'(6)'!$AH11</f>
        <v>0</v>
      </c>
      <c r="H179" s="166">
        <f>'(7)'!$AH11</f>
        <v>0</v>
      </c>
      <c r="I179" s="166">
        <f>'(8)'!$AH11</f>
        <v>0</v>
      </c>
      <c r="J179" s="166">
        <f>'(9)'!$AH11</f>
        <v>0</v>
      </c>
      <c r="K179" s="166">
        <f>'(10)'!$AH11</f>
        <v>0</v>
      </c>
    </row>
    <row r="180" spans="1:21" ht="13" hidden="1" customHeight="1" x14ac:dyDescent="0.35">
      <c r="A180" s="162">
        <f>'(1)'!$B12</f>
        <v>0</v>
      </c>
      <c r="B180" s="166">
        <f>'(1)'!$AH12</f>
        <v>0</v>
      </c>
      <c r="C180" s="166">
        <f>'(2)'!$AH12</f>
        <v>0</v>
      </c>
      <c r="D180" s="166">
        <f>'(3)'!$AH12</f>
        <v>0</v>
      </c>
      <c r="E180" s="166">
        <f>'(4)'!$AH12</f>
        <v>0</v>
      </c>
      <c r="F180" s="166">
        <f>'(5)'!$AH12</f>
        <v>0</v>
      </c>
      <c r="G180" s="166">
        <f>'(6)'!$AH12</f>
        <v>0</v>
      </c>
      <c r="H180" s="166">
        <f>'(7)'!$AH12</f>
        <v>0</v>
      </c>
      <c r="I180" s="166">
        <f>'(8)'!$AH12</f>
        <v>0</v>
      </c>
      <c r="J180" s="166">
        <f>'(9)'!$AH12</f>
        <v>0</v>
      </c>
      <c r="K180" s="166">
        <f>'(10)'!$AH12</f>
        <v>0</v>
      </c>
    </row>
    <row r="181" spans="1:21" ht="13" hidden="1" customHeight="1" x14ac:dyDescent="0.35">
      <c r="A181" s="162">
        <f>'(1)'!$B13</f>
        <v>0</v>
      </c>
      <c r="B181" s="166">
        <f>'(1)'!$AH13</f>
        <v>0</v>
      </c>
      <c r="C181" s="166">
        <f>'(2)'!$AH13</f>
        <v>0</v>
      </c>
      <c r="D181" s="166">
        <f>'(3)'!$AH13</f>
        <v>0</v>
      </c>
      <c r="E181" s="166">
        <f>'(4)'!$AH13</f>
        <v>0</v>
      </c>
      <c r="F181" s="166">
        <f>'(5)'!$AH13</f>
        <v>0</v>
      </c>
      <c r="G181" s="166">
        <f>'(6)'!$AH13</f>
        <v>0</v>
      </c>
      <c r="H181" s="166">
        <f>'(7)'!$AH13</f>
        <v>0</v>
      </c>
      <c r="I181" s="166">
        <f>'(8)'!$AH13</f>
        <v>0</v>
      </c>
      <c r="J181" s="166">
        <f>'(9)'!$AH13</f>
        <v>0</v>
      </c>
      <c r="K181" s="166">
        <f>'(10)'!$AH13</f>
        <v>0</v>
      </c>
    </row>
    <row r="182" spans="1:21" ht="13" hidden="1" customHeight="1" x14ac:dyDescent="0.35">
      <c r="A182" s="162">
        <f>'(1)'!$B14</f>
        <v>0</v>
      </c>
      <c r="B182" s="166">
        <f>'(1)'!$AH14</f>
        <v>0</v>
      </c>
      <c r="C182" s="166">
        <f>'(2)'!$AH14</f>
        <v>0</v>
      </c>
      <c r="D182" s="166">
        <f>'(3)'!$AH14</f>
        <v>0</v>
      </c>
      <c r="E182" s="166">
        <f>'(4)'!$AH14</f>
        <v>0</v>
      </c>
      <c r="F182" s="166">
        <f>'(5)'!$AH14</f>
        <v>0</v>
      </c>
      <c r="G182" s="166">
        <f>'(6)'!$AH14</f>
        <v>0</v>
      </c>
      <c r="H182" s="166">
        <f>'(7)'!$AH14</f>
        <v>0</v>
      </c>
      <c r="I182" s="166">
        <f>'(8)'!$AH14</f>
        <v>0</v>
      </c>
      <c r="J182" s="166">
        <f>'(9)'!$AH14</f>
        <v>0</v>
      </c>
      <c r="K182" s="166">
        <f>'(10)'!$AH14</f>
        <v>0</v>
      </c>
    </row>
    <row r="183" spans="1:21" ht="13" hidden="1" customHeight="1" x14ac:dyDescent="0.35">
      <c r="A183" s="162">
        <f>'(1)'!$B15</f>
        <v>0</v>
      </c>
      <c r="B183" s="166">
        <f>'(1)'!$AH15</f>
        <v>0</v>
      </c>
      <c r="C183" s="166">
        <f>'(2)'!$AH15</f>
        <v>0</v>
      </c>
      <c r="D183" s="166">
        <f>'(3)'!$AH15</f>
        <v>0</v>
      </c>
      <c r="E183" s="166">
        <f>'(4)'!$AH15</f>
        <v>0</v>
      </c>
      <c r="F183" s="166">
        <f>'(5)'!$AH15</f>
        <v>0</v>
      </c>
      <c r="G183" s="166">
        <f>'(6)'!$AH15</f>
        <v>0</v>
      </c>
      <c r="H183" s="166">
        <f>'(7)'!$AH15</f>
        <v>0</v>
      </c>
      <c r="I183" s="166">
        <f>'(8)'!$AH15</f>
        <v>0</v>
      </c>
      <c r="J183" s="166">
        <f>'(9)'!$AH15</f>
        <v>0</v>
      </c>
      <c r="K183" s="166">
        <f>'(10)'!$AH15</f>
        <v>0</v>
      </c>
    </row>
    <row r="184" spans="1:21" ht="13" hidden="1" customHeight="1" x14ac:dyDescent="0.35">
      <c r="A184" s="162">
        <f>'(1)'!$B16</f>
        <v>0</v>
      </c>
      <c r="B184" s="166">
        <f>'(1)'!$AH16</f>
        <v>0</v>
      </c>
      <c r="C184" s="166">
        <f>'(2)'!$AH16</f>
        <v>0</v>
      </c>
      <c r="D184" s="166">
        <f>'(3)'!$AH16</f>
        <v>0</v>
      </c>
      <c r="E184" s="166">
        <f>'(4)'!$AH16</f>
        <v>0</v>
      </c>
      <c r="F184" s="166">
        <f>'(5)'!$AH16</f>
        <v>0</v>
      </c>
      <c r="G184" s="166">
        <f>'(6)'!$AH16</f>
        <v>0</v>
      </c>
      <c r="H184" s="166">
        <f>'(7)'!$AH16</f>
        <v>0</v>
      </c>
      <c r="I184" s="166">
        <f>'(8)'!$AH16</f>
        <v>0</v>
      </c>
      <c r="J184" s="166">
        <f>'(9)'!$AH16</f>
        <v>0</v>
      </c>
      <c r="K184" s="166">
        <f>'(10)'!$AH16</f>
        <v>0</v>
      </c>
    </row>
    <row r="185" spans="1:21" ht="13" hidden="1" customHeight="1" x14ac:dyDescent="0.35">
      <c r="A185" s="162">
        <f>'(1)'!$B17</f>
        <v>0</v>
      </c>
      <c r="B185" s="166">
        <f>'(1)'!$AH17</f>
        <v>0</v>
      </c>
      <c r="C185" s="166">
        <f>'(2)'!$AH17</f>
        <v>0</v>
      </c>
      <c r="D185" s="166">
        <f>'(3)'!$AH17</f>
        <v>0</v>
      </c>
      <c r="E185" s="166">
        <f>'(4)'!$AH17</f>
        <v>0</v>
      </c>
      <c r="F185" s="166">
        <f>'(5)'!$AH17</f>
        <v>0</v>
      </c>
      <c r="G185" s="166">
        <f>'(6)'!$AH17</f>
        <v>0</v>
      </c>
      <c r="H185" s="166">
        <f>'(7)'!$AH17</f>
        <v>0</v>
      </c>
      <c r="I185" s="166">
        <f>'(8)'!$AH17</f>
        <v>0</v>
      </c>
      <c r="J185" s="166">
        <f>'(9)'!$AH17</f>
        <v>0</v>
      </c>
      <c r="K185" s="166">
        <f>'(10)'!$AH17</f>
        <v>0</v>
      </c>
    </row>
    <row r="186" spans="1:21" ht="13" hidden="1" customHeight="1" x14ac:dyDescent="0.35">
      <c r="A186" s="162">
        <f>'(1)'!$B18</f>
        <v>0</v>
      </c>
      <c r="B186" s="166">
        <f>'(1)'!$AH18</f>
        <v>0</v>
      </c>
      <c r="C186" s="166">
        <f>'(2)'!$AH18</f>
        <v>0</v>
      </c>
      <c r="D186" s="166">
        <f>'(3)'!$AH18</f>
        <v>0</v>
      </c>
      <c r="E186" s="166">
        <f>'(4)'!$AH18</f>
        <v>0</v>
      </c>
      <c r="F186" s="166">
        <f>'(5)'!$AH18</f>
        <v>0</v>
      </c>
      <c r="G186" s="166">
        <f>'(6)'!$AH18</f>
        <v>0</v>
      </c>
      <c r="H186" s="166">
        <f>'(7)'!$AH18</f>
        <v>0</v>
      </c>
      <c r="I186" s="166">
        <f>'(8)'!$AH18</f>
        <v>0</v>
      </c>
      <c r="J186" s="166">
        <f>'(9)'!$AH18</f>
        <v>0</v>
      </c>
      <c r="K186" s="166">
        <f>'(10)'!$AH18</f>
        <v>0</v>
      </c>
    </row>
    <row r="187" spans="1:21" ht="13" hidden="1" customHeight="1" x14ac:dyDescent="0.35">
      <c r="A187" s="162">
        <f>'(1)'!$B19</f>
        <v>0</v>
      </c>
      <c r="B187" s="166">
        <f>'(1)'!$AH19</f>
        <v>0</v>
      </c>
      <c r="C187" s="166">
        <f>'(2)'!$AH19</f>
        <v>0</v>
      </c>
      <c r="D187" s="166">
        <f>'(3)'!$AH19</f>
        <v>0</v>
      </c>
      <c r="E187" s="166">
        <f>'(4)'!$AH19</f>
        <v>0</v>
      </c>
      <c r="F187" s="166">
        <f>'(5)'!$AH19</f>
        <v>0</v>
      </c>
      <c r="G187" s="166">
        <f>'(6)'!$AH19</f>
        <v>0</v>
      </c>
      <c r="H187" s="166">
        <f>'(7)'!$AH19</f>
        <v>0</v>
      </c>
      <c r="I187" s="166">
        <f>'(8)'!$AH19</f>
        <v>0</v>
      </c>
      <c r="J187" s="166">
        <f>'(9)'!$AH19</f>
        <v>0</v>
      </c>
      <c r="K187" s="166">
        <f>'(10)'!$AH19</f>
        <v>0</v>
      </c>
    </row>
    <row r="188" spans="1:21" ht="13" hidden="1" customHeight="1" x14ac:dyDescent="0.35">
      <c r="A188" s="162" t="str">
        <f>'(1)'!$B20</f>
        <v>SlimCijfer.nl</v>
      </c>
      <c r="B188" s="166"/>
      <c r="C188" s="166"/>
      <c r="D188" s="166"/>
      <c r="E188" s="166"/>
      <c r="F188" s="166"/>
      <c r="G188" s="166"/>
      <c r="H188" s="166"/>
      <c r="I188" s="166"/>
      <c r="J188" s="166"/>
      <c r="K188" s="166"/>
    </row>
    <row r="189" spans="1:21" ht="13" hidden="1" customHeight="1" x14ac:dyDescent="0.35">
      <c r="B189" s="166"/>
      <c r="C189" s="166"/>
      <c r="D189" s="166"/>
      <c r="E189" s="166"/>
      <c r="F189" s="166"/>
      <c r="G189" s="166"/>
      <c r="H189" s="166"/>
      <c r="I189" s="166"/>
      <c r="J189" s="166"/>
      <c r="K189" s="166"/>
    </row>
    <row r="190" spans="1:21" ht="13" hidden="1" customHeight="1" x14ac:dyDescent="0.35">
      <c r="B190" s="166"/>
      <c r="C190" s="166"/>
      <c r="D190" s="166"/>
      <c r="E190" s="166"/>
      <c r="F190" s="166"/>
      <c r="G190" s="166"/>
      <c r="H190" s="166"/>
      <c r="I190" s="166"/>
      <c r="J190" s="166"/>
      <c r="K190" s="166"/>
    </row>
    <row r="191" spans="1:21" ht="13" hidden="1" customHeight="1" x14ac:dyDescent="0.35">
      <c r="B191" s="166"/>
      <c r="C191" s="166"/>
      <c r="D191" s="166"/>
      <c r="E191" s="166"/>
      <c r="F191" s="166"/>
      <c r="G191" s="166"/>
      <c r="H191" s="166"/>
      <c r="I191" s="166"/>
      <c r="J191" s="166"/>
      <c r="K191" s="166"/>
    </row>
    <row r="192" spans="1:21" ht="13" hidden="1" customHeight="1" x14ac:dyDescent="0.35">
      <c r="B192" s="166"/>
      <c r="C192" s="166"/>
      <c r="D192" s="166"/>
      <c r="E192" s="166"/>
      <c r="F192" s="166"/>
      <c r="G192" s="166"/>
      <c r="H192" s="166"/>
      <c r="I192" s="166"/>
      <c r="J192" s="166"/>
      <c r="K192" s="166"/>
    </row>
    <row r="193" spans="2:11" ht="13" hidden="1" customHeight="1" x14ac:dyDescent="0.35">
      <c r="B193" s="166"/>
      <c r="C193" s="166"/>
      <c r="D193" s="166"/>
      <c r="E193" s="166"/>
      <c r="F193" s="166"/>
      <c r="G193" s="166"/>
      <c r="H193" s="166"/>
      <c r="I193" s="166"/>
      <c r="J193" s="166"/>
      <c r="K193" s="166"/>
    </row>
    <row r="194" spans="2:11" ht="13" hidden="1" customHeight="1" x14ac:dyDescent="0.35">
      <c r="B194" s="166"/>
      <c r="C194" s="166"/>
      <c r="D194" s="166"/>
      <c r="E194" s="166"/>
      <c r="F194" s="166"/>
      <c r="G194" s="166"/>
      <c r="H194" s="166"/>
      <c r="I194" s="166"/>
      <c r="J194" s="166"/>
      <c r="K194" s="166"/>
    </row>
    <row r="195" spans="2:11" ht="13" hidden="1" customHeight="1" x14ac:dyDescent="0.35">
      <c r="B195" s="166"/>
      <c r="C195" s="166"/>
      <c r="D195" s="166"/>
      <c r="E195" s="166"/>
      <c r="F195" s="166"/>
      <c r="G195" s="166"/>
      <c r="H195" s="166"/>
      <c r="I195" s="166"/>
      <c r="J195" s="166"/>
      <c r="K195" s="166"/>
    </row>
    <row r="196" spans="2:11" ht="13" hidden="1" customHeight="1" x14ac:dyDescent="0.35">
      <c r="B196" s="166"/>
      <c r="C196" s="166"/>
      <c r="D196" s="166"/>
      <c r="E196" s="166"/>
      <c r="F196" s="166"/>
      <c r="G196" s="166"/>
      <c r="H196" s="166"/>
      <c r="I196" s="166"/>
      <c r="J196" s="166"/>
      <c r="K196" s="166"/>
    </row>
    <row r="197" spans="2:11" ht="13" hidden="1" customHeight="1" x14ac:dyDescent="0.35">
      <c r="B197" s="166"/>
      <c r="C197" s="166"/>
      <c r="D197" s="166"/>
      <c r="E197" s="166"/>
      <c r="F197" s="166"/>
      <c r="G197" s="166"/>
      <c r="H197" s="166"/>
      <c r="I197" s="166"/>
      <c r="J197" s="166"/>
      <c r="K197" s="166"/>
    </row>
    <row r="198" spans="2:11" ht="13" hidden="1" customHeight="1" x14ac:dyDescent="0.35">
      <c r="B198" s="166"/>
      <c r="C198" s="166"/>
      <c r="D198" s="166"/>
      <c r="E198" s="166"/>
      <c r="F198" s="166"/>
      <c r="G198" s="166"/>
      <c r="H198" s="166"/>
      <c r="I198" s="166"/>
      <c r="J198" s="166"/>
      <c r="K198" s="166"/>
    </row>
    <row r="199" spans="2:11" ht="13" hidden="1" customHeight="1" x14ac:dyDescent="0.35">
      <c r="B199" s="166"/>
      <c r="C199" s="166"/>
      <c r="D199" s="166"/>
      <c r="E199" s="166"/>
      <c r="F199" s="166"/>
      <c r="G199" s="166"/>
      <c r="H199" s="166"/>
      <c r="I199" s="166"/>
      <c r="J199" s="166"/>
      <c r="K199" s="166"/>
    </row>
    <row r="200" spans="2:11" ht="13" hidden="1" customHeight="1" x14ac:dyDescent="0.35">
      <c r="B200" s="166"/>
      <c r="C200" s="166"/>
      <c r="D200" s="166"/>
      <c r="E200" s="166"/>
      <c r="F200" s="166"/>
      <c r="G200" s="166"/>
      <c r="H200" s="166"/>
      <c r="I200" s="166"/>
      <c r="J200" s="166"/>
      <c r="K200" s="166"/>
    </row>
    <row r="201" spans="2:11" ht="13" hidden="1" customHeight="1" x14ac:dyDescent="0.35">
      <c r="B201" s="166"/>
      <c r="C201" s="166"/>
      <c r="D201" s="166"/>
      <c r="E201" s="166"/>
      <c r="F201" s="166"/>
      <c r="G201" s="166"/>
      <c r="H201" s="166"/>
      <c r="I201" s="166"/>
      <c r="J201" s="166"/>
      <c r="K201" s="166"/>
    </row>
    <row r="202" spans="2:11" ht="13" hidden="1" customHeight="1" x14ac:dyDescent="0.35">
      <c r="B202" s="166"/>
      <c r="C202" s="166"/>
      <c r="D202" s="166"/>
      <c r="E202" s="166"/>
      <c r="F202" s="166"/>
      <c r="G202" s="166"/>
      <c r="H202" s="166"/>
      <c r="I202" s="166"/>
      <c r="J202" s="166"/>
      <c r="K202" s="166"/>
    </row>
    <row r="203" spans="2:11" ht="13" hidden="1" customHeight="1" x14ac:dyDescent="0.35">
      <c r="B203" s="166"/>
      <c r="C203" s="166"/>
      <c r="D203" s="166"/>
      <c r="E203" s="166"/>
      <c r="F203" s="166"/>
      <c r="G203" s="166"/>
      <c r="H203" s="166"/>
      <c r="I203" s="166"/>
      <c r="J203" s="166"/>
      <c r="K203" s="166"/>
    </row>
    <row r="204" spans="2:11" ht="13" hidden="1" customHeight="1" x14ac:dyDescent="0.35">
      <c r="B204" s="166"/>
      <c r="C204" s="166"/>
      <c r="D204" s="166"/>
      <c r="E204" s="166"/>
      <c r="F204" s="166"/>
      <c r="G204" s="166"/>
      <c r="H204" s="166"/>
      <c r="I204" s="166"/>
      <c r="J204" s="166"/>
      <c r="K204" s="166"/>
    </row>
    <row r="205" spans="2:11" ht="13" hidden="1" customHeight="1" x14ac:dyDescent="0.35">
      <c r="B205" s="166"/>
      <c r="C205" s="166"/>
      <c r="D205" s="166"/>
      <c r="E205" s="166"/>
      <c r="F205" s="166"/>
      <c r="G205" s="166"/>
      <c r="H205" s="166"/>
      <c r="I205" s="166"/>
      <c r="J205" s="166"/>
      <c r="K205" s="166"/>
    </row>
    <row r="206" spans="2:11" ht="13" hidden="1" customHeight="1" x14ac:dyDescent="0.35">
      <c r="B206" s="166"/>
      <c r="C206" s="166"/>
      <c r="D206" s="166"/>
      <c r="E206" s="166"/>
      <c r="F206" s="166"/>
      <c r="G206" s="166"/>
      <c r="H206" s="166"/>
      <c r="I206" s="166"/>
      <c r="J206" s="166"/>
      <c r="K206" s="166"/>
    </row>
    <row r="207" spans="2:11" ht="13" hidden="1" customHeight="1" x14ac:dyDescent="0.35">
      <c r="B207" s="166"/>
      <c r="C207" s="166"/>
      <c r="D207" s="166"/>
      <c r="E207" s="166"/>
      <c r="F207" s="166"/>
      <c r="G207" s="166"/>
      <c r="H207" s="166"/>
      <c r="I207" s="166"/>
      <c r="J207" s="166"/>
      <c r="K207" s="166"/>
    </row>
    <row r="208" spans="2:11" ht="13" hidden="1" customHeight="1" x14ac:dyDescent="0.35">
      <c r="B208" s="166"/>
      <c r="C208" s="166"/>
      <c r="D208" s="166"/>
      <c r="E208" s="166"/>
      <c r="F208" s="166"/>
      <c r="G208" s="166"/>
      <c r="H208" s="166"/>
      <c r="I208" s="166"/>
      <c r="J208" s="166"/>
      <c r="K208" s="166"/>
    </row>
    <row r="209" spans="2:11" ht="13" hidden="1" customHeight="1" x14ac:dyDescent="0.35">
      <c r="B209" s="166"/>
      <c r="C209" s="166"/>
      <c r="D209" s="166"/>
      <c r="E209" s="166"/>
      <c r="F209" s="166"/>
      <c r="G209" s="166"/>
      <c r="H209" s="166"/>
      <c r="I209" s="166"/>
      <c r="J209" s="166"/>
      <c r="K209" s="166"/>
    </row>
    <row r="210" spans="2:11" ht="13" hidden="1" customHeight="1" x14ac:dyDescent="0.35">
      <c r="B210" s="166"/>
      <c r="C210" s="166"/>
      <c r="D210" s="166"/>
      <c r="E210" s="166"/>
      <c r="F210" s="166"/>
      <c r="G210" s="166"/>
      <c r="H210" s="166"/>
      <c r="I210" s="166"/>
      <c r="J210" s="166"/>
      <c r="K210" s="166"/>
    </row>
    <row r="211" spans="2:11" ht="13" hidden="1" customHeight="1" x14ac:dyDescent="0.35">
      <c r="B211" s="166"/>
      <c r="C211" s="166"/>
      <c r="D211" s="166"/>
      <c r="E211" s="166"/>
      <c r="F211" s="166"/>
      <c r="G211" s="166"/>
      <c r="H211" s="166"/>
      <c r="I211" s="166"/>
      <c r="J211" s="166"/>
      <c r="K211" s="166"/>
    </row>
  </sheetData>
  <sheetProtection algorithmName="SHA-512" hashValue="zzZ63ll0AvSqKu6cE42choyPnSkk9ask5ssfnucarxvYvBIXjd+Lrm4tMt+yDzgRueJDCQpF2X4NbSocKHqXEA==" saltValue="5+Bjie8oV6y0twkEkTlShg==" spinCount="100000"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D67B7-D0D9-47CA-A1D8-16BDD7DF008E}">
  <sheetPr codeName="Blad2"/>
  <dimension ref="A1:E37"/>
  <sheetViews>
    <sheetView showGridLines="0" showRowColHeaders="0" tabSelected="1" zoomScale="90" zoomScaleNormal="90" workbookViewId="0">
      <selection activeCell="B15" sqref="B15"/>
    </sheetView>
  </sheetViews>
  <sheetFormatPr defaultColWidth="0" defaultRowHeight="14.5" zeroHeight="1" x14ac:dyDescent="0.35"/>
  <cols>
    <col min="1" max="1" width="36.08984375" style="1" customWidth="1"/>
    <col min="2" max="2" width="27.36328125" style="1" customWidth="1"/>
    <col min="3" max="3" width="6.54296875" style="1" customWidth="1"/>
    <col min="4" max="4" width="30.54296875" style="1" customWidth="1"/>
    <col min="5" max="5" width="12.54296875" style="1" customWidth="1"/>
    <col min="6" max="16384" width="8.6328125" style="1" hidden="1"/>
  </cols>
  <sheetData>
    <row r="1" spans="1:4" ht="18.899999999999999" customHeight="1" x14ac:dyDescent="0.35"/>
    <row r="2" spans="1:4" x14ac:dyDescent="0.35">
      <c r="A2" s="254" t="s">
        <v>15</v>
      </c>
      <c r="B2" s="65" t="s">
        <v>16</v>
      </c>
      <c r="D2" s="65" t="s">
        <v>66</v>
      </c>
    </row>
    <row r="3" spans="1:4" x14ac:dyDescent="0.35">
      <c r="A3" s="254"/>
      <c r="B3" s="131" t="s">
        <v>58</v>
      </c>
      <c r="D3" s="62"/>
    </row>
    <row r="4" spans="1:4" x14ac:dyDescent="0.35">
      <c r="A4" s="254"/>
      <c r="D4" s="62"/>
    </row>
    <row r="5" spans="1:4" x14ac:dyDescent="0.35">
      <c r="B5" s="65" t="s">
        <v>17</v>
      </c>
      <c r="D5" s="62"/>
    </row>
    <row r="6" spans="1:4" x14ac:dyDescent="0.35">
      <c r="A6" s="262" t="s">
        <v>53</v>
      </c>
      <c r="B6" s="62"/>
      <c r="D6" s="62"/>
    </row>
    <row r="7" spans="1:4" x14ac:dyDescent="0.35">
      <c r="A7" s="262"/>
      <c r="D7" s="62"/>
    </row>
    <row r="8" spans="1:4" x14ac:dyDescent="0.35">
      <c r="A8" s="262" t="s">
        <v>54</v>
      </c>
      <c r="B8" s="65" t="s">
        <v>65</v>
      </c>
      <c r="D8" s="62"/>
    </row>
    <row r="9" spans="1:4" x14ac:dyDescent="0.35">
      <c r="A9" s="262"/>
      <c r="B9" s="62"/>
      <c r="D9" s="62"/>
    </row>
    <row r="10" spans="1:4" x14ac:dyDescent="0.35">
      <c r="D10" s="62"/>
    </row>
    <row r="11" spans="1:4" x14ac:dyDescent="0.35">
      <c r="B11" s="65" t="s">
        <v>67</v>
      </c>
      <c r="D11" s="62"/>
    </row>
    <row r="12" spans="1:4" x14ac:dyDescent="0.35">
      <c r="B12" s="131">
        <f>COUNTIF(D3:D36,"*")</f>
        <v>1</v>
      </c>
      <c r="D12" s="62"/>
    </row>
    <row r="13" spans="1:4" x14ac:dyDescent="0.35">
      <c r="D13" s="228" t="s">
        <v>56</v>
      </c>
    </row>
    <row r="14" spans="1:4" x14ac:dyDescent="0.35">
      <c r="B14" s="65" t="s">
        <v>18</v>
      </c>
      <c r="D14" s="228"/>
    </row>
    <row r="15" spans="1:4" x14ac:dyDescent="0.35">
      <c r="B15" s="62"/>
      <c r="D15" s="228"/>
    </row>
    <row r="16" spans="1:4" x14ac:dyDescent="0.35">
      <c r="D16" s="228"/>
    </row>
    <row r="17" spans="1:4" x14ac:dyDescent="0.35">
      <c r="A17" s="259" t="s">
        <v>19</v>
      </c>
      <c r="B17" s="260"/>
      <c r="D17" s="228"/>
    </row>
    <row r="18" spans="1:4" x14ac:dyDescent="0.35">
      <c r="A18" s="261"/>
      <c r="B18" s="261"/>
      <c r="D18" s="228"/>
    </row>
    <row r="19" spans="1:4" x14ac:dyDescent="0.35">
      <c r="A19" s="261"/>
      <c r="B19" s="261"/>
      <c r="D19" s="228"/>
    </row>
    <row r="20" spans="1:4" x14ac:dyDescent="0.35">
      <c r="A20" s="261"/>
      <c r="B20" s="261"/>
      <c r="D20" s="228"/>
    </row>
    <row r="21" spans="1:4" x14ac:dyDescent="0.35">
      <c r="A21" s="261"/>
      <c r="B21" s="261"/>
      <c r="D21" s="228"/>
    </row>
    <row r="22" spans="1:4" x14ac:dyDescent="0.35">
      <c r="A22" s="261"/>
      <c r="B22" s="261"/>
      <c r="D22" s="228"/>
    </row>
    <row r="23" spans="1:4" x14ac:dyDescent="0.35">
      <c r="A23" s="261"/>
      <c r="B23" s="261"/>
      <c r="D23" s="228"/>
    </row>
    <row r="24" spans="1:4" x14ac:dyDescent="0.35">
      <c r="A24" s="261"/>
      <c r="B24" s="261"/>
      <c r="D24" s="228"/>
    </row>
    <row r="25" spans="1:4" x14ac:dyDescent="0.35">
      <c r="A25" s="261"/>
      <c r="B25" s="261"/>
      <c r="D25" s="228"/>
    </row>
    <row r="26" spans="1:4" x14ac:dyDescent="0.35">
      <c r="A26" s="261"/>
      <c r="B26" s="261"/>
      <c r="D26" s="228"/>
    </row>
    <row r="27" spans="1:4" x14ac:dyDescent="0.35">
      <c r="A27" s="261"/>
      <c r="B27" s="261"/>
      <c r="D27" s="228"/>
    </row>
    <row r="28" spans="1:4" x14ac:dyDescent="0.35">
      <c r="A28" s="261"/>
      <c r="B28" s="261"/>
      <c r="D28" s="228"/>
    </row>
    <row r="29" spans="1:4" x14ac:dyDescent="0.35">
      <c r="A29" s="261"/>
      <c r="B29" s="261"/>
      <c r="D29" s="228"/>
    </row>
    <row r="30" spans="1:4" x14ac:dyDescent="0.35">
      <c r="A30" s="261"/>
      <c r="B30" s="261"/>
      <c r="D30" s="228"/>
    </row>
    <row r="31" spans="1:4" x14ac:dyDescent="0.35">
      <c r="A31" s="261"/>
      <c r="B31" s="261"/>
      <c r="D31" s="228"/>
    </row>
    <row r="32" spans="1:4" x14ac:dyDescent="0.35">
      <c r="A32" s="261"/>
      <c r="B32" s="261"/>
      <c r="D32" s="228"/>
    </row>
    <row r="33" spans="1:5" x14ac:dyDescent="0.35">
      <c r="A33" s="261"/>
      <c r="B33" s="261"/>
      <c r="D33" s="228"/>
    </row>
    <row r="34" spans="1:5" x14ac:dyDescent="0.35">
      <c r="A34" s="261"/>
      <c r="B34" s="261"/>
      <c r="D34" s="228"/>
    </row>
    <row r="35" spans="1:5" x14ac:dyDescent="0.35">
      <c r="A35" s="261"/>
      <c r="B35" s="261"/>
      <c r="D35" s="228"/>
    </row>
    <row r="36" spans="1:5" x14ac:dyDescent="0.35">
      <c r="A36" s="261"/>
      <c r="B36" s="261"/>
      <c r="D36" s="228"/>
    </row>
    <row r="37" spans="1:5" x14ac:dyDescent="0.35">
      <c r="A37" s="1" t="str">
        <f>Informatie!A21</f>
        <v>© 2022 SlimCijfer.nl, The Netherlands, All Rights Reserved.</v>
      </c>
      <c r="E37" s="81" t="str">
        <f>Informatie!D21</f>
        <v>LICENTIE: SlimCijfer.nl Basic, 2022</v>
      </c>
    </row>
  </sheetData>
  <sheetProtection algorithmName="SHA-512" hashValue="1p/7oO1nQ2b6ATQmsrZ3rnSZ8av4Wp9IOJkKASXwmSurvROzo7kpRnxGxpxEU8dnqyAC38Q33G3OicfYiqw3rg==" saltValue="bIKXME9jERhT/yOi8hJ3sA==" spinCount="100000" sheet="1" selectLockedCells="1"/>
  <mergeCells count="5">
    <mergeCell ref="A2:A4"/>
    <mergeCell ref="A17:B17"/>
    <mergeCell ref="A18:B36"/>
    <mergeCell ref="A6:A7"/>
    <mergeCell ref="A8:A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C941-F3BE-450D-AC23-1B0117AECAB1}">
  <sheetPr codeName="Blad3">
    <tabColor theme="8" tint="0.79998168889431442"/>
    <pageSetUpPr fitToPage="1"/>
  </sheetPr>
  <dimension ref="A1:XFB1151"/>
  <sheetViews>
    <sheetView showGridLines="0" showRowColHeaders="0" zoomScale="70" zoomScaleNormal="70" zoomScaleSheetLayoutView="70" workbookViewId="0">
      <pane xSplit="24" ySplit="9" topLeftCell="Y10" activePane="bottomRight" state="frozen"/>
      <selection pane="topRight" activeCell="Y1" sqref="Y1"/>
      <selection pane="bottomLeft" activeCell="A10" sqref="A10"/>
      <selection pane="bottomRight" activeCell="B3" sqref="B3"/>
    </sheetView>
  </sheetViews>
  <sheetFormatPr defaultColWidth="0" defaultRowHeight="14.5" zeroHeight="1" x14ac:dyDescent="0.35"/>
  <cols>
    <col min="1" max="1" width="3.08984375" style="1" customWidth="1"/>
    <col min="2" max="2" width="32.453125" style="1" customWidth="1"/>
    <col min="3" max="5" width="8.90625" style="1" customWidth="1"/>
    <col min="6" max="19" width="10.453125" style="96"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22"/>
      <c r="C3" s="288"/>
      <c r="D3" s="289"/>
      <c r="E3" s="290"/>
      <c r="G3" s="295"/>
      <c r="H3" s="296"/>
      <c r="I3" s="297"/>
      <c r="J3" s="296"/>
      <c r="K3" s="291" t="s">
        <v>56</v>
      </c>
      <c r="L3" s="292"/>
      <c r="M3" s="291" t="s">
        <v>56</v>
      </c>
      <c r="N3" s="292"/>
      <c r="O3" s="291" t="s">
        <v>56</v>
      </c>
      <c r="P3" s="292"/>
      <c r="Q3" s="291" t="s">
        <v>56</v>
      </c>
      <c r="R3" s="293"/>
      <c r="U3" s="288" t="s">
        <v>24</v>
      </c>
      <c r="V3" s="289"/>
      <c r="W3" s="290"/>
    </row>
    <row r="4" spans="1:35" ht="15" thickBot="1" x14ac:dyDescent="0.4">
      <c r="E4" s="81"/>
    </row>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276">
        <v>5.5</v>
      </c>
      <c r="V6" s="277"/>
      <c r="W6" s="278"/>
      <c r="AB6" s="25"/>
      <c r="AC6" s="270" t="s">
        <v>28</v>
      </c>
      <c r="AD6" s="271"/>
      <c r="AE6" s="271"/>
      <c r="AF6" s="271"/>
      <c r="AG6" s="271"/>
      <c r="AH6" s="272"/>
      <c r="AI6" s="25"/>
    </row>
    <row r="7" spans="1:35" ht="15" thickBot="1" x14ac:dyDescent="0.4">
      <c r="B7" s="124"/>
      <c r="C7" s="106" t="s">
        <v>29</v>
      </c>
      <c r="D7" s="53" t="s">
        <v>30</v>
      </c>
      <c r="E7" s="107" t="s">
        <v>31</v>
      </c>
      <c r="F7" s="141"/>
      <c r="G7" s="142"/>
      <c r="H7" s="142"/>
      <c r="I7" s="142"/>
      <c r="J7" s="209" t="s">
        <v>56</v>
      </c>
      <c r="K7" s="209" t="s">
        <v>56</v>
      </c>
      <c r="L7" s="209" t="s">
        <v>56</v>
      </c>
      <c r="M7" s="209" t="s">
        <v>56</v>
      </c>
      <c r="N7" s="209" t="s">
        <v>56</v>
      </c>
      <c r="O7" s="209" t="s">
        <v>56</v>
      </c>
      <c r="P7" s="209" t="s">
        <v>56</v>
      </c>
      <c r="Q7" s="209" t="s">
        <v>56</v>
      </c>
      <c r="R7" s="209" t="s">
        <v>56</v>
      </c>
      <c r="S7" s="210" t="s">
        <v>56</v>
      </c>
      <c r="AB7" s="92"/>
      <c r="AC7" s="132">
        <f>G3</f>
        <v>0</v>
      </c>
      <c r="AD7" s="123">
        <f>I3</f>
        <v>0</v>
      </c>
      <c r="AE7" s="123" t="str">
        <f>K3</f>
        <v>SlimCijfer.nl</v>
      </c>
      <c r="AF7" s="123" t="str">
        <f>M3</f>
        <v>SlimCijfer.nl</v>
      </c>
      <c r="AG7" s="123" t="str">
        <f>O3</f>
        <v>SlimCijfer.nl</v>
      </c>
      <c r="AH7" s="133" t="str">
        <f>Q3</f>
        <v>SlimCijfer.nl</v>
      </c>
      <c r="AI7" s="92"/>
    </row>
    <row r="8" spans="1:35" x14ac:dyDescent="0.35">
      <c r="B8" s="94" t="s">
        <v>32</v>
      </c>
      <c r="C8" s="108" t="e">
        <f>(SUM(C10:C43)-F44)/(Personalisier!B12-F44)</f>
        <v>#DIV/0!</v>
      </c>
      <c r="D8" s="153" t="e">
        <f>SUM(D10:D43)/(Personalisier!B12-F44)</f>
        <v>#DIV/0!</v>
      </c>
      <c r="E8" s="109"/>
      <c r="F8" s="101" t="e">
        <f>AVERAGE(F10:F43)</f>
        <v>#DIV/0!</v>
      </c>
      <c r="G8" s="101" t="e">
        <f t="shared" ref="G8:S8" si="0">AVERAGE(G10:G43)</f>
        <v>#DIV/0!</v>
      </c>
      <c r="H8" s="101" t="e">
        <f t="shared" si="0"/>
        <v>#DIV/0!</v>
      </c>
      <c r="I8" s="101" t="e">
        <f t="shared" si="0"/>
        <v>#DIV/0!</v>
      </c>
      <c r="J8" s="101" t="e">
        <f t="shared" si="0"/>
        <v>#DIV/0!</v>
      </c>
      <c r="K8" s="101" t="e">
        <f t="shared" si="0"/>
        <v>#DIV/0!</v>
      </c>
      <c r="L8" s="101" t="e">
        <f t="shared" si="0"/>
        <v>#DIV/0!</v>
      </c>
      <c r="M8" s="101" t="e">
        <f t="shared" si="0"/>
        <v>#DIV/0!</v>
      </c>
      <c r="N8" s="101" t="e">
        <f t="shared" si="0"/>
        <v>#DIV/0!</v>
      </c>
      <c r="O8" s="101" t="e">
        <f t="shared" si="0"/>
        <v>#DIV/0!</v>
      </c>
      <c r="P8" s="101" t="e">
        <f t="shared" si="0"/>
        <v>#DIV/0!</v>
      </c>
      <c r="Q8" s="101" t="e">
        <f t="shared" si="0"/>
        <v>#DIV/0!</v>
      </c>
      <c r="R8" s="101" t="e">
        <f t="shared" si="0"/>
        <v>#DIV/0!</v>
      </c>
      <c r="S8" s="101" t="e">
        <f t="shared" si="0"/>
        <v>#DIV/0!</v>
      </c>
      <c r="U8" s="266" t="s">
        <v>33</v>
      </c>
      <c r="V8" s="267"/>
      <c r="W8" s="268"/>
      <c r="AB8" s="91"/>
      <c r="AC8" s="143"/>
      <c r="AD8" s="144"/>
      <c r="AE8" s="144"/>
      <c r="AF8" s="144"/>
      <c r="AG8" s="144"/>
      <c r="AH8" s="145"/>
      <c r="AI8" s="91"/>
    </row>
    <row r="9" spans="1:35" ht="15" thickBot="1" x14ac:dyDescent="0.4">
      <c r="B9" s="95" t="s">
        <v>30</v>
      </c>
      <c r="C9" s="177">
        <f>VLOOKUP(D9,$U$10:$W$319,3,0)</f>
        <v>0</v>
      </c>
      <c r="D9" s="102">
        <f t="shared" ref="D9" si="1">SUM(F9:S9)</f>
        <v>0</v>
      </c>
      <c r="E9" s="110" t="e">
        <f>D9/D$9</f>
        <v>#DIV/0!</v>
      </c>
      <c r="F9" s="168"/>
      <c r="G9" s="169"/>
      <c r="H9" s="169"/>
      <c r="I9" s="169"/>
      <c r="J9" s="211"/>
      <c r="K9" s="211"/>
      <c r="L9" s="211"/>
      <c r="M9" s="211"/>
      <c r="N9" s="211"/>
      <c r="O9" s="211"/>
      <c r="P9" s="211"/>
      <c r="Q9" s="211"/>
      <c r="R9" s="211"/>
      <c r="S9" s="212"/>
      <c r="U9" s="114" t="s">
        <v>34</v>
      </c>
      <c r="V9" s="115" t="s">
        <v>35</v>
      </c>
      <c r="W9" s="116" t="s">
        <v>29</v>
      </c>
      <c r="AB9" s="29"/>
      <c r="AC9" s="134">
        <f t="shared" ref="AC9:AH9" si="2">SUMIF($F$7:$S$7,AC$7,$F9:$S9)</f>
        <v>0</v>
      </c>
      <c r="AD9" s="87">
        <f t="shared" si="2"/>
        <v>0</v>
      </c>
      <c r="AE9" s="87">
        <f t="shared" si="2"/>
        <v>0</v>
      </c>
      <c r="AF9" s="87">
        <f t="shared" si="2"/>
        <v>0</v>
      </c>
      <c r="AG9" s="87">
        <f t="shared" si="2"/>
        <v>0</v>
      </c>
      <c r="AH9" s="135">
        <f t="shared" si="2"/>
        <v>0</v>
      </c>
    </row>
    <row r="10" spans="1:35" ht="15" thickTop="1" x14ac:dyDescent="0.35">
      <c r="A10" s="126">
        <v>1</v>
      </c>
      <c r="B10" s="103">
        <f>'Hele Jaar'!B4</f>
        <v>0</v>
      </c>
      <c r="C10" s="178">
        <f t="shared" ref="C10:C41" si="3">IF(B10=0,0,VLOOKUP(D10,$U$10:$W$319,3,0))</f>
        <v>0</v>
      </c>
      <c r="D10" s="23">
        <f t="shared" ref="D10:D43" si="4">SUM(F10:S10)</f>
        <v>0</v>
      </c>
      <c r="E10" s="111" t="e">
        <f>D10/D$9</f>
        <v>#DIV/0!</v>
      </c>
      <c r="F10" s="170"/>
      <c r="G10" s="171"/>
      <c r="H10" s="171"/>
      <c r="I10" s="171"/>
      <c r="J10" s="213"/>
      <c r="K10" s="213"/>
      <c r="L10" s="213"/>
      <c r="M10" s="213"/>
      <c r="N10" s="213"/>
      <c r="O10" s="213"/>
      <c r="P10" s="213"/>
      <c r="Q10" s="213"/>
      <c r="R10" s="213"/>
      <c r="S10" s="214"/>
      <c r="T10" s="125"/>
      <c r="U10" s="159"/>
      <c r="V10" s="159"/>
      <c r="W10" s="159"/>
      <c r="X10" s="130">
        <v>1</v>
      </c>
      <c r="AB10" s="29"/>
      <c r="AC10" s="136">
        <f t="shared" ref="AC10:AH19" si="5">IF(AC$9=0,0,SUMIF($F$7:$S$7,AC$7,$F10:$S10)/AC$9)</f>
        <v>0</v>
      </c>
      <c r="AD10" s="15">
        <f t="shared" si="5"/>
        <v>0</v>
      </c>
      <c r="AE10" s="15">
        <f t="shared" si="5"/>
        <v>0</v>
      </c>
      <c r="AF10" s="15">
        <f t="shared" si="5"/>
        <v>0</v>
      </c>
      <c r="AG10" s="15">
        <f t="shared" si="5"/>
        <v>0</v>
      </c>
      <c r="AH10" s="137">
        <f t="shared" si="5"/>
        <v>0</v>
      </c>
      <c r="AI10" s="29"/>
    </row>
    <row r="11" spans="1:35" ht="14.4" customHeight="1" x14ac:dyDescent="0.35">
      <c r="B11" s="104">
        <f>'Hele Jaar'!B5</f>
        <v>0</v>
      </c>
      <c r="C11" s="179">
        <f t="shared" si="3"/>
        <v>0</v>
      </c>
      <c r="D11" s="14">
        <f t="shared" si="4"/>
        <v>0</v>
      </c>
      <c r="E11" s="111" t="e">
        <f t="shared" ref="E11:E43" si="6">D11/D$9</f>
        <v>#DIV/0!</v>
      </c>
      <c r="F11" s="172"/>
      <c r="G11" s="173"/>
      <c r="H11" s="173"/>
      <c r="I11" s="173"/>
      <c r="J11" s="215"/>
      <c r="K11" s="215"/>
      <c r="L11" s="215"/>
      <c r="M11" s="215"/>
      <c r="N11" s="215"/>
      <c r="O11" s="215"/>
      <c r="P11" s="215"/>
      <c r="Q11" s="215"/>
      <c r="R11" s="215"/>
      <c r="S11" s="216"/>
      <c r="U11" s="159"/>
      <c r="V11" s="159"/>
      <c r="W11" s="159"/>
      <c r="AB11" s="29"/>
      <c r="AC11" s="136">
        <f t="shared" si="5"/>
        <v>0</v>
      </c>
      <c r="AD11" s="15">
        <f t="shared" si="5"/>
        <v>0</v>
      </c>
      <c r="AE11" s="15">
        <f t="shared" si="5"/>
        <v>0</v>
      </c>
      <c r="AF11" s="15">
        <f t="shared" si="5"/>
        <v>0</v>
      </c>
      <c r="AG11" s="15">
        <f t="shared" si="5"/>
        <v>0</v>
      </c>
      <c r="AH11" s="137">
        <f t="shared" si="5"/>
        <v>0</v>
      </c>
      <c r="AI11" s="29"/>
    </row>
    <row r="12" spans="1:35" ht="14.4" customHeight="1" x14ac:dyDescent="0.35">
      <c r="B12" s="104">
        <f>'Hele Jaar'!B6</f>
        <v>0</v>
      </c>
      <c r="C12" s="179">
        <f t="shared" si="3"/>
        <v>0</v>
      </c>
      <c r="D12" s="14">
        <f t="shared" si="4"/>
        <v>0</v>
      </c>
      <c r="E12" s="111" t="e">
        <f t="shared" si="6"/>
        <v>#DIV/0!</v>
      </c>
      <c r="F12" s="172"/>
      <c r="G12" s="173"/>
      <c r="H12" s="173"/>
      <c r="I12" s="173"/>
      <c r="J12" s="215"/>
      <c r="K12" s="215"/>
      <c r="L12" s="215"/>
      <c r="M12" s="215"/>
      <c r="N12" s="215"/>
      <c r="O12" s="215"/>
      <c r="P12" s="215"/>
      <c r="Q12" s="215"/>
      <c r="R12" s="215"/>
      <c r="S12" s="216"/>
      <c r="U12" s="159"/>
      <c r="V12" s="159"/>
      <c r="W12" s="159"/>
      <c r="AB12" s="29"/>
      <c r="AC12" s="136">
        <f t="shared" si="5"/>
        <v>0</v>
      </c>
      <c r="AD12" s="15">
        <f t="shared" si="5"/>
        <v>0</v>
      </c>
      <c r="AE12" s="15">
        <f t="shared" si="5"/>
        <v>0</v>
      </c>
      <c r="AF12" s="15">
        <f t="shared" si="5"/>
        <v>0</v>
      </c>
      <c r="AG12" s="15">
        <f t="shared" si="5"/>
        <v>0</v>
      </c>
      <c r="AH12" s="137">
        <f t="shared" si="5"/>
        <v>0</v>
      </c>
      <c r="AI12" s="29"/>
    </row>
    <row r="13" spans="1:35" x14ac:dyDescent="0.35">
      <c r="B13" s="104">
        <f>'Hele Jaar'!B7</f>
        <v>0</v>
      </c>
      <c r="C13" s="179">
        <f t="shared" si="3"/>
        <v>0</v>
      </c>
      <c r="D13" s="14">
        <f t="shared" si="4"/>
        <v>0</v>
      </c>
      <c r="E13" s="111" t="e">
        <f t="shared" si="6"/>
        <v>#DIV/0!</v>
      </c>
      <c r="F13" s="172"/>
      <c r="G13" s="173"/>
      <c r="H13" s="173"/>
      <c r="I13" s="173"/>
      <c r="J13" s="215"/>
      <c r="K13" s="215"/>
      <c r="L13" s="215"/>
      <c r="M13" s="215"/>
      <c r="N13" s="215"/>
      <c r="O13" s="215"/>
      <c r="P13" s="215"/>
      <c r="Q13" s="215"/>
      <c r="R13" s="215"/>
      <c r="S13" s="216"/>
      <c r="U13" s="159"/>
      <c r="V13" s="159"/>
      <c r="W13" s="159"/>
      <c r="AB13" s="29"/>
      <c r="AC13" s="136">
        <f t="shared" si="5"/>
        <v>0</v>
      </c>
      <c r="AD13" s="15">
        <f t="shared" si="5"/>
        <v>0</v>
      </c>
      <c r="AE13" s="15">
        <f t="shared" si="5"/>
        <v>0</v>
      </c>
      <c r="AF13" s="15">
        <f t="shared" si="5"/>
        <v>0</v>
      </c>
      <c r="AG13" s="15">
        <f t="shared" si="5"/>
        <v>0</v>
      </c>
      <c r="AH13" s="137">
        <f t="shared" si="5"/>
        <v>0</v>
      </c>
      <c r="AI13" s="29"/>
    </row>
    <row r="14" spans="1:35" x14ac:dyDescent="0.35">
      <c r="B14" s="104">
        <f>'Hele Jaar'!B8</f>
        <v>0</v>
      </c>
      <c r="C14" s="179">
        <f t="shared" si="3"/>
        <v>0</v>
      </c>
      <c r="D14" s="14">
        <f t="shared" si="4"/>
        <v>0</v>
      </c>
      <c r="E14" s="111" t="e">
        <f t="shared" si="6"/>
        <v>#DIV/0!</v>
      </c>
      <c r="F14" s="172"/>
      <c r="G14" s="173"/>
      <c r="H14" s="173"/>
      <c r="I14" s="173"/>
      <c r="J14" s="215"/>
      <c r="K14" s="215"/>
      <c r="L14" s="215"/>
      <c r="M14" s="215"/>
      <c r="N14" s="215"/>
      <c r="O14" s="215"/>
      <c r="P14" s="215"/>
      <c r="Q14" s="215"/>
      <c r="R14" s="215"/>
      <c r="S14" s="216"/>
      <c r="U14" s="159"/>
      <c r="V14" s="159"/>
      <c r="W14" s="159"/>
      <c r="AB14" s="29"/>
      <c r="AC14" s="136">
        <f t="shared" si="5"/>
        <v>0</v>
      </c>
      <c r="AD14" s="15">
        <f t="shared" si="5"/>
        <v>0</v>
      </c>
      <c r="AE14" s="15">
        <f t="shared" si="5"/>
        <v>0</v>
      </c>
      <c r="AF14" s="15">
        <f t="shared" si="5"/>
        <v>0</v>
      </c>
      <c r="AG14" s="15">
        <f t="shared" si="5"/>
        <v>0</v>
      </c>
      <c r="AH14" s="137">
        <f t="shared" si="5"/>
        <v>0</v>
      </c>
      <c r="AI14" s="29"/>
    </row>
    <row r="15" spans="1:35" ht="14.4" customHeight="1" x14ac:dyDescent="0.35">
      <c r="B15" s="104">
        <f>'Hele Jaar'!B9</f>
        <v>0</v>
      </c>
      <c r="C15" s="179">
        <f t="shared" si="3"/>
        <v>0</v>
      </c>
      <c r="D15" s="14">
        <f t="shared" si="4"/>
        <v>0</v>
      </c>
      <c r="E15" s="111" t="e">
        <f t="shared" si="6"/>
        <v>#DIV/0!</v>
      </c>
      <c r="F15" s="172"/>
      <c r="G15" s="173"/>
      <c r="H15" s="173"/>
      <c r="I15" s="173"/>
      <c r="J15" s="215"/>
      <c r="K15" s="215"/>
      <c r="L15" s="215"/>
      <c r="M15" s="215"/>
      <c r="N15" s="215"/>
      <c r="O15" s="215"/>
      <c r="P15" s="215"/>
      <c r="Q15" s="215"/>
      <c r="R15" s="215"/>
      <c r="S15" s="216"/>
      <c r="U15" s="159"/>
      <c r="V15" s="159"/>
      <c r="W15" s="159"/>
      <c r="AB15" s="29"/>
      <c r="AC15" s="136">
        <f t="shared" si="5"/>
        <v>0</v>
      </c>
      <c r="AD15" s="15">
        <f t="shared" si="5"/>
        <v>0</v>
      </c>
      <c r="AE15" s="15">
        <f t="shared" si="5"/>
        <v>0</v>
      </c>
      <c r="AF15" s="15">
        <f t="shared" si="5"/>
        <v>0</v>
      </c>
      <c r="AG15" s="15">
        <f t="shared" si="5"/>
        <v>0</v>
      </c>
      <c r="AH15" s="137">
        <f t="shared" si="5"/>
        <v>0</v>
      </c>
      <c r="AI15" s="29"/>
    </row>
    <row r="16" spans="1:35" ht="14.4" customHeight="1" x14ac:dyDescent="0.35">
      <c r="B16" s="104">
        <f>'Hele Jaar'!B10</f>
        <v>0</v>
      </c>
      <c r="C16" s="179">
        <f t="shared" si="3"/>
        <v>0</v>
      </c>
      <c r="D16" s="14">
        <f t="shared" si="4"/>
        <v>0</v>
      </c>
      <c r="E16" s="111" t="e">
        <f t="shared" si="6"/>
        <v>#DIV/0!</v>
      </c>
      <c r="F16" s="172"/>
      <c r="G16" s="173"/>
      <c r="H16" s="173"/>
      <c r="I16" s="173"/>
      <c r="J16" s="215"/>
      <c r="K16" s="215"/>
      <c r="L16" s="215"/>
      <c r="M16" s="215"/>
      <c r="N16" s="215"/>
      <c r="O16" s="215"/>
      <c r="P16" s="215"/>
      <c r="Q16" s="215"/>
      <c r="R16" s="215"/>
      <c r="S16" s="216"/>
      <c r="U16" s="159"/>
      <c r="V16" s="159"/>
      <c r="W16" s="159"/>
      <c r="AB16" s="29"/>
      <c r="AC16" s="136">
        <f t="shared" si="5"/>
        <v>0</v>
      </c>
      <c r="AD16" s="15">
        <f t="shared" si="5"/>
        <v>0</v>
      </c>
      <c r="AE16" s="15">
        <f t="shared" si="5"/>
        <v>0</v>
      </c>
      <c r="AF16" s="15">
        <f t="shared" si="5"/>
        <v>0</v>
      </c>
      <c r="AG16" s="15">
        <f t="shared" si="5"/>
        <v>0</v>
      </c>
      <c r="AH16" s="137">
        <f t="shared" si="5"/>
        <v>0</v>
      </c>
      <c r="AI16" s="29"/>
    </row>
    <row r="17" spans="2:35" x14ac:dyDescent="0.35">
      <c r="B17" s="104">
        <f>'Hele Jaar'!B11</f>
        <v>0</v>
      </c>
      <c r="C17" s="179">
        <f t="shared" si="3"/>
        <v>0</v>
      </c>
      <c r="D17" s="14">
        <f t="shared" si="4"/>
        <v>0</v>
      </c>
      <c r="E17" s="111" t="e">
        <f t="shared" si="6"/>
        <v>#DIV/0!</v>
      </c>
      <c r="F17" s="172"/>
      <c r="G17" s="173"/>
      <c r="H17" s="173"/>
      <c r="I17" s="173"/>
      <c r="J17" s="215"/>
      <c r="K17" s="215"/>
      <c r="L17" s="215"/>
      <c r="M17" s="215"/>
      <c r="N17" s="215"/>
      <c r="O17" s="215"/>
      <c r="P17" s="215"/>
      <c r="Q17" s="215"/>
      <c r="R17" s="215"/>
      <c r="S17" s="216"/>
      <c r="U17" s="159"/>
      <c r="V17" s="159"/>
      <c r="W17" s="159"/>
      <c r="AB17" s="29"/>
      <c r="AC17" s="136">
        <f t="shared" si="5"/>
        <v>0</v>
      </c>
      <c r="AD17" s="15">
        <f t="shared" si="5"/>
        <v>0</v>
      </c>
      <c r="AE17" s="15">
        <f t="shared" si="5"/>
        <v>0</v>
      </c>
      <c r="AF17" s="15">
        <f t="shared" si="5"/>
        <v>0</v>
      </c>
      <c r="AG17" s="15">
        <f t="shared" si="5"/>
        <v>0</v>
      </c>
      <c r="AH17" s="137">
        <f t="shared" si="5"/>
        <v>0</v>
      </c>
      <c r="AI17" s="29"/>
    </row>
    <row r="18" spans="2:35" x14ac:dyDescent="0.35">
      <c r="B18" s="104">
        <f>'Hele Jaar'!B12</f>
        <v>0</v>
      </c>
      <c r="C18" s="179">
        <f t="shared" si="3"/>
        <v>0</v>
      </c>
      <c r="D18" s="14">
        <f t="shared" si="4"/>
        <v>0</v>
      </c>
      <c r="E18" s="111" t="e">
        <f t="shared" si="6"/>
        <v>#DIV/0!</v>
      </c>
      <c r="F18" s="172"/>
      <c r="G18" s="173"/>
      <c r="H18" s="173"/>
      <c r="I18" s="173"/>
      <c r="J18" s="215"/>
      <c r="K18" s="215"/>
      <c r="L18" s="215"/>
      <c r="M18" s="215"/>
      <c r="N18" s="215"/>
      <c r="O18" s="215"/>
      <c r="P18" s="215"/>
      <c r="Q18" s="215"/>
      <c r="R18" s="215"/>
      <c r="S18" s="216"/>
      <c r="U18" s="159"/>
      <c r="V18" s="159"/>
      <c r="W18" s="159"/>
      <c r="AB18" s="29"/>
      <c r="AC18" s="136">
        <f t="shared" si="5"/>
        <v>0</v>
      </c>
      <c r="AD18" s="15">
        <f t="shared" si="5"/>
        <v>0</v>
      </c>
      <c r="AE18" s="15">
        <f t="shared" si="5"/>
        <v>0</v>
      </c>
      <c r="AF18" s="15">
        <f t="shared" si="5"/>
        <v>0</v>
      </c>
      <c r="AG18" s="15">
        <f t="shared" si="5"/>
        <v>0</v>
      </c>
      <c r="AH18" s="137">
        <f t="shared" si="5"/>
        <v>0</v>
      </c>
      <c r="AI18" s="29"/>
    </row>
    <row r="19" spans="2:35" x14ac:dyDescent="0.35">
      <c r="B19" s="104">
        <f>'Hele Jaar'!B13</f>
        <v>0</v>
      </c>
      <c r="C19" s="179">
        <f t="shared" si="3"/>
        <v>0</v>
      </c>
      <c r="D19" s="14">
        <f t="shared" si="4"/>
        <v>0</v>
      </c>
      <c r="E19" s="111" t="e">
        <f t="shared" si="6"/>
        <v>#DIV/0!</v>
      </c>
      <c r="F19" s="172"/>
      <c r="G19" s="173"/>
      <c r="H19" s="173"/>
      <c r="I19" s="173"/>
      <c r="J19" s="215"/>
      <c r="K19" s="215"/>
      <c r="L19" s="215"/>
      <c r="M19" s="215"/>
      <c r="N19" s="215"/>
      <c r="O19" s="215"/>
      <c r="P19" s="215"/>
      <c r="Q19" s="215"/>
      <c r="R19" s="215"/>
      <c r="S19" s="216"/>
      <c r="U19" s="159"/>
      <c r="V19" s="159"/>
      <c r="W19" s="159"/>
      <c r="AB19" s="29"/>
      <c r="AC19" s="136">
        <f t="shared" si="5"/>
        <v>0</v>
      </c>
      <c r="AD19" s="15">
        <f t="shared" si="5"/>
        <v>0</v>
      </c>
      <c r="AE19" s="15">
        <f t="shared" si="5"/>
        <v>0</v>
      </c>
      <c r="AF19" s="15">
        <f t="shared" si="5"/>
        <v>0</v>
      </c>
      <c r="AG19" s="15">
        <f t="shared" si="5"/>
        <v>0</v>
      </c>
      <c r="AH19" s="137">
        <f t="shared" si="5"/>
        <v>0</v>
      </c>
      <c r="AI19" s="29"/>
    </row>
    <row r="20" spans="2:35" x14ac:dyDescent="0.35">
      <c r="B20" s="104" t="str">
        <f>'Hele Jaar'!B14</f>
        <v>SlimCijfer.nl</v>
      </c>
      <c r="C20" s="179">
        <f t="shared" si="3"/>
        <v>0</v>
      </c>
      <c r="D20" s="14">
        <f t="shared" si="4"/>
        <v>0</v>
      </c>
      <c r="E20" s="111" t="e">
        <f t="shared" si="6"/>
        <v>#DIV/0!</v>
      </c>
      <c r="F20" s="226" t="s">
        <v>60</v>
      </c>
      <c r="G20" s="215"/>
      <c r="H20" s="215"/>
      <c r="I20" s="215"/>
      <c r="J20" s="215"/>
      <c r="K20" s="215"/>
      <c r="L20" s="215"/>
      <c r="M20" s="215"/>
      <c r="N20" s="215"/>
      <c r="O20" s="215"/>
      <c r="P20" s="215"/>
      <c r="Q20" s="215"/>
      <c r="R20" s="215"/>
      <c r="S20" s="216"/>
      <c r="U20" s="159"/>
      <c r="V20" s="159"/>
      <c r="W20" s="159"/>
      <c r="AB20" s="29"/>
      <c r="AC20" s="136">
        <f t="shared" ref="AC20:AH29" si="7">IF(AC$9=0,0,SUMIF($F$7:$S$7,AC$7,$F20:$S20)/AC$9)</f>
        <v>0</v>
      </c>
      <c r="AD20" s="15">
        <f t="shared" si="7"/>
        <v>0</v>
      </c>
      <c r="AE20" s="15">
        <f t="shared" si="7"/>
        <v>0</v>
      </c>
      <c r="AF20" s="15">
        <f t="shared" si="7"/>
        <v>0</v>
      </c>
      <c r="AG20" s="15">
        <f t="shared" si="7"/>
        <v>0</v>
      </c>
      <c r="AH20" s="137">
        <f t="shared" si="7"/>
        <v>0</v>
      </c>
      <c r="AI20" s="29"/>
    </row>
    <row r="21" spans="2:35" x14ac:dyDescent="0.35">
      <c r="B21" s="104">
        <f>'Hele Jaar'!B15</f>
        <v>0</v>
      </c>
      <c r="C21" s="179">
        <f t="shared" si="3"/>
        <v>0</v>
      </c>
      <c r="D21" s="14">
        <f t="shared" si="4"/>
        <v>0</v>
      </c>
      <c r="E21" s="111" t="e">
        <f t="shared" si="6"/>
        <v>#DIV/0!</v>
      </c>
      <c r="F21" s="226"/>
      <c r="G21" s="215"/>
      <c r="H21" s="215"/>
      <c r="I21" s="215"/>
      <c r="J21" s="215"/>
      <c r="K21" s="215"/>
      <c r="L21" s="215"/>
      <c r="M21" s="215"/>
      <c r="N21" s="215"/>
      <c r="O21" s="215"/>
      <c r="P21" s="215"/>
      <c r="Q21" s="215"/>
      <c r="R21" s="215"/>
      <c r="S21" s="216"/>
      <c r="U21" s="159"/>
      <c r="V21" s="159"/>
      <c r="W21" s="159"/>
      <c r="AB21" s="29"/>
      <c r="AC21" s="136">
        <f t="shared" si="7"/>
        <v>0</v>
      </c>
      <c r="AD21" s="15">
        <f t="shared" si="7"/>
        <v>0</v>
      </c>
      <c r="AE21" s="15">
        <f t="shared" si="7"/>
        <v>0</v>
      </c>
      <c r="AF21" s="15">
        <f t="shared" si="7"/>
        <v>0</v>
      </c>
      <c r="AG21" s="15">
        <f t="shared" si="7"/>
        <v>0</v>
      </c>
      <c r="AH21" s="137">
        <f t="shared" si="7"/>
        <v>0</v>
      </c>
      <c r="AI21" s="29"/>
    </row>
    <row r="22" spans="2:35" x14ac:dyDescent="0.35">
      <c r="B22" s="104">
        <f>'Hele Jaar'!B16</f>
        <v>0</v>
      </c>
      <c r="C22" s="179">
        <f t="shared" si="3"/>
        <v>0</v>
      </c>
      <c r="D22" s="14">
        <f t="shared" si="4"/>
        <v>0</v>
      </c>
      <c r="E22" s="111" t="e">
        <f t="shared" si="6"/>
        <v>#DIV/0!</v>
      </c>
      <c r="F22" s="226"/>
      <c r="G22" s="215"/>
      <c r="H22" s="215"/>
      <c r="I22" s="215"/>
      <c r="J22" s="215"/>
      <c r="K22" s="215"/>
      <c r="L22" s="215"/>
      <c r="M22" s="215"/>
      <c r="N22" s="215"/>
      <c r="O22" s="215"/>
      <c r="P22" s="215"/>
      <c r="Q22" s="215"/>
      <c r="R22" s="215"/>
      <c r="S22" s="216"/>
      <c r="U22" s="159"/>
      <c r="V22" s="159"/>
      <c r="W22" s="159"/>
      <c r="AB22" s="29"/>
      <c r="AC22" s="136">
        <f t="shared" si="7"/>
        <v>0</v>
      </c>
      <c r="AD22" s="15">
        <f t="shared" si="7"/>
        <v>0</v>
      </c>
      <c r="AE22" s="15">
        <f t="shared" si="7"/>
        <v>0</v>
      </c>
      <c r="AF22" s="15">
        <f t="shared" si="7"/>
        <v>0</v>
      </c>
      <c r="AG22" s="15">
        <f t="shared" si="7"/>
        <v>0</v>
      </c>
      <c r="AH22" s="137">
        <f t="shared" si="7"/>
        <v>0</v>
      </c>
      <c r="AI22" s="29"/>
    </row>
    <row r="23" spans="2:35" x14ac:dyDescent="0.35">
      <c r="B23" s="104">
        <f>'Hele Jaar'!B17</f>
        <v>0</v>
      </c>
      <c r="C23" s="179">
        <f t="shared" si="3"/>
        <v>0</v>
      </c>
      <c r="D23" s="14">
        <f t="shared" si="4"/>
        <v>0</v>
      </c>
      <c r="E23" s="111" t="e">
        <f t="shared" si="6"/>
        <v>#DIV/0!</v>
      </c>
      <c r="F23" s="226"/>
      <c r="G23" s="215"/>
      <c r="H23" s="215"/>
      <c r="I23" s="215"/>
      <c r="J23" s="215"/>
      <c r="K23" s="215"/>
      <c r="L23" s="215"/>
      <c r="M23" s="215"/>
      <c r="N23" s="215"/>
      <c r="O23" s="215"/>
      <c r="P23" s="215"/>
      <c r="Q23" s="215"/>
      <c r="R23" s="215"/>
      <c r="S23" s="216"/>
      <c r="U23" s="159"/>
      <c r="V23" s="159"/>
      <c r="W23" s="159"/>
      <c r="AB23" s="29"/>
      <c r="AC23" s="136">
        <f t="shared" si="7"/>
        <v>0</v>
      </c>
      <c r="AD23" s="15">
        <f t="shared" si="7"/>
        <v>0</v>
      </c>
      <c r="AE23" s="15">
        <f t="shared" si="7"/>
        <v>0</v>
      </c>
      <c r="AF23" s="15">
        <f t="shared" si="7"/>
        <v>0</v>
      </c>
      <c r="AG23" s="15">
        <f t="shared" si="7"/>
        <v>0</v>
      </c>
      <c r="AH23" s="137">
        <f t="shared" si="7"/>
        <v>0</v>
      </c>
      <c r="AI23" s="29"/>
    </row>
    <row r="24" spans="2:35" x14ac:dyDescent="0.35">
      <c r="B24" s="104">
        <f>'Hele Jaar'!B18</f>
        <v>0</v>
      </c>
      <c r="C24" s="179">
        <f t="shared" si="3"/>
        <v>0</v>
      </c>
      <c r="D24" s="14">
        <f t="shared" si="4"/>
        <v>0</v>
      </c>
      <c r="E24" s="111" t="e">
        <f t="shared" si="6"/>
        <v>#DIV/0!</v>
      </c>
      <c r="F24" s="226"/>
      <c r="G24" s="215"/>
      <c r="H24" s="215"/>
      <c r="I24" s="215"/>
      <c r="J24" s="215"/>
      <c r="K24" s="215"/>
      <c r="L24" s="215"/>
      <c r="M24" s="215"/>
      <c r="N24" s="215"/>
      <c r="O24" s="215"/>
      <c r="P24" s="215"/>
      <c r="Q24" s="215"/>
      <c r="R24" s="215"/>
      <c r="S24" s="216"/>
      <c r="U24" s="159"/>
      <c r="V24" s="159"/>
      <c r="W24" s="159"/>
      <c r="AB24" s="29"/>
      <c r="AC24" s="136">
        <f t="shared" si="7"/>
        <v>0</v>
      </c>
      <c r="AD24" s="15">
        <f t="shared" si="7"/>
        <v>0</v>
      </c>
      <c r="AE24" s="15">
        <f t="shared" si="7"/>
        <v>0</v>
      </c>
      <c r="AF24" s="15">
        <f t="shared" si="7"/>
        <v>0</v>
      </c>
      <c r="AG24" s="15">
        <f t="shared" si="7"/>
        <v>0</v>
      </c>
      <c r="AH24" s="137">
        <f t="shared" si="7"/>
        <v>0</v>
      </c>
      <c r="AI24" s="29"/>
    </row>
    <row r="25" spans="2:35" x14ac:dyDescent="0.35">
      <c r="B25" s="104">
        <f>'Hele Jaar'!B19</f>
        <v>0</v>
      </c>
      <c r="C25" s="179">
        <f t="shared" si="3"/>
        <v>0</v>
      </c>
      <c r="D25" s="14">
        <f t="shared" si="4"/>
        <v>0</v>
      </c>
      <c r="E25" s="111" t="e">
        <f t="shared" si="6"/>
        <v>#DIV/0!</v>
      </c>
      <c r="F25" s="226"/>
      <c r="G25" s="215"/>
      <c r="H25" s="215"/>
      <c r="I25" s="215"/>
      <c r="J25" s="215"/>
      <c r="K25" s="215"/>
      <c r="L25" s="215"/>
      <c r="M25" s="215"/>
      <c r="N25" s="215"/>
      <c r="O25" s="215"/>
      <c r="P25" s="215"/>
      <c r="Q25" s="215"/>
      <c r="R25" s="215"/>
      <c r="S25" s="216"/>
      <c r="U25" s="159"/>
      <c r="V25" s="159"/>
      <c r="W25" s="159"/>
      <c r="AB25" s="29"/>
      <c r="AC25" s="136">
        <f t="shared" si="7"/>
        <v>0</v>
      </c>
      <c r="AD25" s="15">
        <f t="shared" si="7"/>
        <v>0</v>
      </c>
      <c r="AE25" s="15">
        <f t="shared" si="7"/>
        <v>0</v>
      </c>
      <c r="AF25" s="15">
        <f t="shared" si="7"/>
        <v>0</v>
      </c>
      <c r="AG25" s="15">
        <f t="shared" si="7"/>
        <v>0</v>
      </c>
      <c r="AH25" s="137">
        <f t="shared" si="7"/>
        <v>0</v>
      </c>
      <c r="AI25" s="29"/>
    </row>
    <row r="26" spans="2:35" x14ac:dyDescent="0.35">
      <c r="B26" s="104">
        <f>'Hele Jaar'!B20</f>
        <v>0</v>
      </c>
      <c r="C26" s="179">
        <f t="shared" si="3"/>
        <v>0</v>
      </c>
      <c r="D26" s="14">
        <f t="shared" si="4"/>
        <v>0</v>
      </c>
      <c r="E26" s="111" t="e">
        <f t="shared" si="6"/>
        <v>#DIV/0!</v>
      </c>
      <c r="F26" s="226"/>
      <c r="G26" s="215"/>
      <c r="H26" s="215"/>
      <c r="I26" s="215"/>
      <c r="J26" s="215"/>
      <c r="K26" s="215"/>
      <c r="L26" s="215"/>
      <c r="M26" s="215"/>
      <c r="N26" s="215"/>
      <c r="O26" s="215"/>
      <c r="P26" s="215"/>
      <c r="Q26" s="215"/>
      <c r="R26" s="215"/>
      <c r="S26" s="216"/>
      <c r="U26" s="159"/>
      <c r="V26" s="159"/>
      <c r="W26" s="159"/>
      <c r="AB26" s="29"/>
      <c r="AC26" s="136">
        <f t="shared" si="7"/>
        <v>0</v>
      </c>
      <c r="AD26" s="15">
        <f t="shared" si="7"/>
        <v>0</v>
      </c>
      <c r="AE26" s="15">
        <f t="shared" si="7"/>
        <v>0</v>
      </c>
      <c r="AF26" s="15">
        <f t="shared" si="7"/>
        <v>0</v>
      </c>
      <c r="AG26" s="15">
        <f t="shared" si="7"/>
        <v>0</v>
      </c>
      <c r="AH26" s="137">
        <f t="shared" si="7"/>
        <v>0</v>
      </c>
      <c r="AI26" s="29"/>
    </row>
    <row r="27" spans="2:35" x14ac:dyDescent="0.35">
      <c r="B27" s="104">
        <f>'Hele Jaar'!B21</f>
        <v>0</v>
      </c>
      <c r="C27" s="179">
        <f t="shared" si="3"/>
        <v>0</v>
      </c>
      <c r="D27" s="14">
        <f t="shared" si="4"/>
        <v>0</v>
      </c>
      <c r="E27" s="111" t="e">
        <f t="shared" si="6"/>
        <v>#DIV/0!</v>
      </c>
      <c r="F27" s="226"/>
      <c r="G27" s="215"/>
      <c r="H27" s="215"/>
      <c r="I27" s="215"/>
      <c r="J27" s="215"/>
      <c r="K27" s="215"/>
      <c r="L27" s="215"/>
      <c r="M27" s="215"/>
      <c r="N27" s="215"/>
      <c r="O27" s="215"/>
      <c r="P27" s="215"/>
      <c r="Q27" s="215"/>
      <c r="R27" s="215"/>
      <c r="S27" s="216"/>
      <c r="U27" s="159"/>
      <c r="V27" s="159"/>
      <c r="W27" s="159"/>
      <c r="AB27" s="29"/>
      <c r="AC27" s="136">
        <f t="shared" si="7"/>
        <v>0</v>
      </c>
      <c r="AD27" s="15">
        <f t="shared" si="7"/>
        <v>0</v>
      </c>
      <c r="AE27" s="15">
        <f t="shared" si="7"/>
        <v>0</v>
      </c>
      <c r="AF27" s="15">
        <f t="shared" si="7"/>
        <v>0</v>
      </c>
      <c r="AG27" s="15">
        <f t="shared" si="7"/>
        <v>0</v>
      </c>
      <c r="AH27" s="137">
        <f t="shared" si="7"/>
        <v>0</v>
      </c>
      <c r="AI27" s="29"/>
    </row>
    <row r="28" spans="2:35" x14ac:dyDescent="0.35">
      <c r="B28" s="104">
        <f>'Hele Jaar'!B22</f>
        <v>0</v>
      </c>
      <c r="C28" s="179">
        <f t="shared" si="3"/>
        <v>0</v>
      </c>
      <c r="D28" s="14">
        <f t="shared" si="4"/>
        <v>0</v>
      </c>
      <c r="E28" s="111" t="e">
        <f t="shared" si="6"/>
        <v>#DIV/0!</v>
      </c>
      <c r="F28" s="226"/>
      <c r="G28" s="215"/>
      <c r="H28" s="215"/>
      <c r="I28" s="215"/>
      <c r="J28" s="215"/>
      <c r="K28" s="215"/>
      <c r="L28" s="215"/>
      <c r="M28" s="215"/>
      <c r="N28" s="215"/>
      <c r="O28" s="215"/>
      <c r="P28" s="215"/>
      <c r="Q28" s="215"/>
      <c r="R28" s="215"/>
      <c r="S28" s="216"/>
      <c r="U28" s="159"/>
      <c r="V28" s="159"/>
      <c r="W28" s="159"/>
      <c r="AB28" s="29"/>
      <c r="AC28" s="136">
        <f t="shared" si="7"/>
        <v>0</v>
      </c>
      <c r="AD28" s="15">
        <f t="shared" si="7"/>
        <v>0</v>
      </c>
      <c r="AE28" s="15">
        <f t="shared" si="7"/>
        <v>0</v>
      </c>
      <c r="AF28" s="15">
        <f t="shared" si="7"/>
        <v>0</v>
      </c>
      <c r="AG28" s="15">
        <f t="shared" si="7"/>
        <v>0</v>
      </c>
      <c r="AH28" s="137">
        <f t="shared" si="7"/>
        <v>0</v>
      </c>
      <c r="AI28" s="29"/>
    </row>
    <row r="29" spans="2:35" x14ac:dyDescent="0.35">
      <c r="B29" s="104">
        <f>'Hele Jaar'!B23</f>
        <v>0</v>
      </c>
      <c r="C29" s="179">
        <f t="shared" si="3"/>
        <v>0</v>
      </c>
      <c r="D29" s="14">
        <f t="shared" si="4"/>
        <v>0</v>
      </c>
      <c r="E29" s="111" t="e">
        <f t="shared" si="6"/>
        <v>#DIV/0!</v>
      </c>
      <c r="F29" s="226"/>
      <c r="G29" s="215"/>
      <c r="H29" s="215"/>
      <c r="I29" s="215"/>
      <c r="J29" s="215"/>
      <c r="K29" s="215"/>
      <c r="L29" s="215"/>
      <c r="M29" s="215"/>
      <c r="N29" s="215"/>
      <c r="O29" s="215"/>
      <c r="P29" s="215"/>
      <c r="Q29" s="215"/>
      <c r="R29" s="215"/>
      <c r="S29" s="216"/>
      <c r="U29" s="160"/>
      <c r="V29" s="160"/>
      <c r="W29" s="160"/>
      <c r="AB29" s="29"/>
      <c r="AC29" s="136">
        <f t="shared" si="7"/>
        <v>0</v>
      </c>
      <c r="AD29" s="15">
        <f t="shared" si="7"/>
        <v>0</v>
      </c>
      <c r="AE29" s="15">
        <f t="shared" si="7"/>
        <v>0</v>
      </c>
      <c r="AF29" s="15">
        <f t="shared" si="7"/>
        <v>0</v>
      </c>
      <c r="AG29" s="15">
        <f t="shared" si="7"/>
        <v>0</v>
      </c>
      <c r="AH29" s="137">
        <f t="shared" si="7"/>
        <v>0</v>
      </c>
      <c r="AI29" s="29"/>
    </row>
    <row r="30" spans="2:35" x14ac:dyDescent="0.35">
      <c r="B30" s="104">
        <f>'Hele Jaar'!B24</f>
        <v>0</v>
      </c>
      <c r="C30" s="179">
        <f t="shared" si="3"/>
        <v>0</v>
      </c>
      <c r="D30" s="14">
        <f t="shared" si="4"/>
        <v>0</v>
      </c>
      <c r="E30" s="111" t="e">
        <f t="shared" si="6"/>
        <v>#DIV/0!</v>
      </c>
      <c r="F30" s="226"/>
      <c r="G30" s="215"/>
      <c r="H30" s="215"/>
      <c r="I30" s="215"/>
      <c r="J30" s="215"/>
      <c r="K30" s="215"/>
      <c r="L30" s="215"/>
      <c r="M30" s="215"/>
      <c r="N30" s="215"/>
      <c r="O30" s="215"/>
      <c r="P30" s="215"/>
      <c r="Q30" s="215"/>
      <c r="R30" s="215"/>
      <c r="S30" s="216"/>
      <c r="U30" s="160"/>
      <c r="V30" s="160"/>
      <c r="W30" s="160"/>
      <c r="AB30" s="29"/>
      <c r="AC30" s="136">
        <f t="shared" ref="AC30:AH43" si="8">IF(AC$9=0,0,SUMIF($F$7:$S$7,AC$7,$F30:$S30)/AC$9)</f>
        <v>0</v>
      </c>
      <c r="AD30" s="15">
        <f t="shared" si="8"/>
        <v>0</v>
      </c>
      <c r="AE30" s="15">
        <f t="shared" si="8"/>
        <v>0</v>
      </c>
      <c r="AF30" s="15">
        <f t="shared" si="8"/>
        <v>0</v>
      </c>
      <c r="AG30" s="15">
        <f t="shared" si="8"/>
        <v>0</v>
      </c>
      <c r="AH30" s="137">
        <f t="shared" si="8"/>
        <v>0</v>
      </c>
      <c r="AI30" s="29"/>
    </row>
    <row r="31" spans="2:35" x14ac:dyDescent="0.35">
      <c r="B31" s="104">
        <f>'Hele Jaar'!B25</f>
        <v>0</v>
      </c>
      <c r="C31" s="179">
        <f t="shared" si="3"/>
        <v>0</v>
      </c>
      <c r="D31" s="14">
        <f t="shared" si="4"/>
        <v>0</v>
      </c>
      <c r="E31" s="111" t="e">
        <f t="shared" si="6"/>
        <v>#DIV/0!</v>
      </c>
      <c r="F31" s="226"/>
      <c r="G31" s="215"/>
      <c r="H31" s="215"/>
      <c r="I31" s="215"/>
      <c r="J31" s="215"/>
      <c r="K31" s="215"/>
      <c r="L31" s="215"/>
      <c r="M31" s="215"/>
      <c r="N31" s="215"/>
      <c r="O31" s="215"/>
      <c r="P31" s="215"/>
      <c r="Q31" s="215"/>
      <c r="R31" s="215"/>
      <c r="S31" s="216"/>
      <c r="U31" s="160"/>
      <c r="V31" s="160"/>
      <c r="W31" s="160"/>
      <c r="AB31" s="29"/>
      <c r="AC31" s="136">
        <f t="shared" si="8"/>
        <v>0</v>
      </c>
      <c r="AD31" s="15">
        <f t="shared" si="8"/>
        <v>0</v>
      </c>
      <c r="AE31" s="15">
        <f t="shared" si="8"/>
        <v>0</v>
      </c>
      <c r="AF31" s="15">
        <f t="shared" si="8"/>
        <v>0</v>
      </c>
      <c r="AG31" s="15">
        <f t="shared" si="8"/>
        <v>0</v>
      </c>
      <c r="AH31" s="137">
        <f t="shared" si="8"/>
        <v>0</v>
      </c>
      <c r="AI31" s="29"/>
    </row>
    <row r="32" spans="2:35" x14ac:dyDescent="0.35">
      <c r="B32" s="104">
        <f>'Hele Jaar'!B26</f>
        <v>0</v>
      </c>
      <c r="C32" s="179">
        <f t="shared" si="3"/>
        <v>0</v>
      </c>
      <c r="D32" s="14">
        <f t="shared" si="4"/>
        <v>0</v>
      </c>
      <c r="E32" s="111" t="e">
        <f t="shared" si="6"/>
        <v>#DIV/0!</v>
      </c>
      <c r="F32" s="226"/>
      <c r="G32" s="215"/>
      <c r="H32" s="215"/>
      <c r="I32" s="215"/>
      <c r="J32" s="215"/>
      <c r="K32" s="215"/>
      <c r="L32" s="215"/>
      <c r="M32" s="215"/>
      <c r="N32" s="215"/>
      <c r="O32" s="215"/>
      <c r="P32" s="215"/>
      <c r="Q32" s="215"/>
      <c r="R32" s="215"/>
      <c r="S32" s="216"/>
      <c r="U32" s="160"/>
      <c r="V32" s="160"/>
      <c r="W32" s="160"/>
      <c r="AB32" s="29"/>
      <c r="AC32" s="136">
        <f t="shared" si="8"/>
        <v>0</v>
      </c>
      <c r="AD32" s="15">
        <f t="shared" si="8"/>
        <v>0</v>
      </c>
      <c r="AE32" s="15">
        <f t="shared" si="8"/>
        <v>0</v>
      </c>
      <c r="AF32" s="15">
        <f t="shared" si="8"/>
        <v>0</v>
      </c>
      <c r="AG32" s="15">
        <f t="shared" si="8"/>
        <v>0</v>
      </c>
      <c r="AH32" s="137">
        <f t="shared" si="8"/>
        <v>0</v>
      </c>
      <c r="AI32" s="29"/>
    </row>
    <row r="33" spans="2:35" x14ac:dyDescent="0.35">
      <c r="B33" s="104">
        <f>'Hele Jaar'!B27</f>
        <v>0</v>
      </c>
      <c r="C33" s="179">
        <f t="shared" si="3"/>
        <v>0</v>
      </c>
      <c r="D33" s="14">
        <f t="shared" si="4"/>
        <v>0</v>
      </c>
      <c r="E33" s="111" t="e">
        <f t="shared" si="6"/>
        <v>#DIV/0!</v>
      </c>
      <c r="F33" s="226"/>
      <c r="G33" s="217"/>
      <c r="H33" s="217"/>
      <c r="I33" s="217"/>
      <c r="J33" s="217"/>
      <c r="K33" s="217"/>
      <c r="L33" s="217"/>
      <c r="M33" s="217"/>
      <c r="N33" s="217"/>
      <c r="O33" s="217"/>
      <c r="P33" s="217"/>
      <c r="Q33" s="217"/>
      <c r="R33" s="217"/>
      <c r="S33" s="218"/>
      <c r="U33" s="160"/>
      <c r="V33" s="160"/>
      <c r="W33" s="160"/>
      <c r="AB33" s="29"/>
      <c r="AC33" s="136">
        <f t="shared" si="8"/>
        <v>0</v>
      </c>
      <c r="AD33" s="15">
        <f t="shared" si="8"/>
        <v>0</v>
      </c>
      <c r="AE33" s="15">
        <f t="shared" si="8"/>
        <v>0</v>
      </c>
      <c r="AF33" s="15">
        <f t="shared" si="8"/>
        <v>0</v>
      </c>
      <c r="AG33" s="15">
        <f t="shared" si="8"/>
        <v>0</v>
      </c>
      <c r="AH33" s="137">
        <f t="shared" si="8"/>
        <v>0</v>
      </c>
      <c r="AI33" s="29"/>
    </row>
    <row r="34" spans="2:35" x14ac:dyDescent="0.35">
      <c r="B34" s="104">
        <f>'Hele Jaar'!B28</f>
        <v>0</v>
      </c>
      <c r="C34" s="179">
        <f t="shared" si="3"/>
        <v>0</v>
      </c>
      <c r="D34" s="14">
        <f t="shared" si="4"/>
        <v>0</v>
      </c>
      <c r="E34" s="111" t="e">
        <f t="shared" si="6"/>
        <v>#DIV/0!</v>
      </c>
      <c r="F34" s="226"/>
      <c r="G34" s="215"/>
      <c r="H34" s="215"/>
      <c r="I34" s="215"/>
      <c r="J34" s="215"/>
      <c r="K34" s="215"/>
      <c r="L34" s="215"/>
      <c r="M34" s="215"/>
      <c r="N34" s="215"/>
      <c r="O34" s="215"/>
      <c r="P34" s="217"/>
      <c r="Q34" s="217"/>
      <c r="R34" s="217"/>
      <c r="S34" s="218"/>
      <c r="U34" s="160"/>
      <c r="V34" s="160"/>
      <c r="W34" s="160"/>
      <c r="AB34" s="29"/>
      <c r="AC34" s="136">
        <f t="shared" si="8"/>
        <v>0</v>
      </c>
      <c r="AD34" s="15">
        <f t="shared" si="8"/>
        <v>0</v>
      </c>
      <c r="AE34" s="15">
        <f t="shared" si="8"/>
        <v>0</v>
      </c>
      <c r="AF34" s="15">
        <f t="shared" si="8"/>
        <v>0</v>
      </c>
      <c r="AG34" s="15">
        <f t="shared" si="8"/>
        <v>0</v>
      </c>
      <c r="AH34" s="137">
        <f t="shared" si="8"/>
        <v>0</v>
      </c>
      <c r="AI34" s="29"/>
    </row>
    <row r="35" spans="2:35" x14ac:dyDescent="0.35">
      <c r="B35" s="104">
        <f>'Hele Jaar'!B29</f>
        <v>0</v>
      </c>
      <c r="C35" s="179">
        <f t="shared" si="3"/>
        <v>0</v>
      </c>
      <c r="D35" s="14">
        <f t="shared" si="4"/>
        <v>0</v>
      </c>
      <c r="E35" s="111" t="e">
        <f t="shared" si="6"/>
        <v>#DIV/0!</v>
      </c>
      <c r="F35" s="226"/>
      <c r="G35" s="215"/>
      <c r="H35" s="215"/>
      <c r="I35" s="215"/>
      <c r="J35" s="215"/>
      <c r="K35" s="215"/>
      <c r="L35" s="215"/>
      <c r="M35" s="215"/>
      <c r="N35" s="215"/>
      <c r="O35" s="215"/>
      <c r="P35" s="217"/>
      <c r="Q35" s="217"/>
      <c r="R35" s="217"/>
      <c r="S35" s="218"/>
      <c r="U35" s="160"/>
      <c r="V35" s="160"/>
      <c r="W35" s="160"/>
      <c r="AB35" s="29"/>
      <c r="AC35" s="136">
        <f t="shared" si="8"/>
        <v>0</v>
      </c>
      <c r="AD35" s="15">
        <f t="shared" si="8"/>
        <v>0</v>
      </c>
      <c r="AE35" s="15">
        <f t="shared" si="8"/>
        <v>0</v>
      </c>
      <c r="AF35" s="15">
        <f t="shared" si="8"/>
        <v>0</v>
      </c>
      <c r="AG35" s="15">
        <f t="shared" si="8"/>
        <v>0</v>
      </c>
      <c r="AH35" s="137">
        <f t="shared" si="8"/>
        <v>0</v>
      </c>
      <c r="AI35" s="29"/>
    </row>
    <row r="36" spans="2:35" x14ac:dyDescent="0.35">
      <c r="B36" s="104">
        <f>'Hele Jaar'!B30</f>
        <v>0</v>
      </c>
      <c r="C36" s="179">
        <f t="shared" si="3"/>
        <v>0</v>
      </c>
      <c r="D36" s="14">
        <f t="shared" si="4"/>
        <v>0</v>
      </c>
      <c r="E36" s="111" t="e">
        <f t="shared" si="6"/>
        <v>#DIV/0!</v>
      </c>
      <c r="F36" s="226"/>
      <c r="G36" s="215"/>
      <c r="H36" s="215"/>
      <c r="I36" s="215"/>
      <c r="J36" s="215"/>
      <c r="K36" s="215"/>
      <c r="L36" s="215"/>
      <c r="M36" s="215"/>
      <c r="N36" s="215"/>
      <c r="O36" s="215"/>
      <c r="P36" s="217"/>
      <c r="Q36" s="217"/>
      <c r="R36" s="217"/>
      <c r="S36" s="218"/>
      <c r="U36" s="160"/>
      <c r="V36" s="160"/>
      <c r="W36" s="160"/>
      <c r="AB36" s="29"/>
      <c r="AC36" s="136">
        <f t="shared" si="8"/>
        <v>0</v>
      </c>
      <c r="AD36" s="15">
        <f t="shared" si="8"/>
        <v>0</v>
      </c>
      <c r="AE36" s="15">
        <f t="shared" si="8"/>
        <v>0</v>
      </c>
      <c r="AF36" s="15">
        <f t="shared" si="8"/>
        <v>0</v>
      </c>
      <c r="AG36" s="15">
        <f t="shared" si="8"/>
        <v>0</v>
      </c>
      <c r="AH36" s="137">
        <f t="shared" si="8"/>
        <v>0</v>
      </c>
      <c r="AI36" s="29"/>
    </row>
    <row r="37" spans="2:35" x14ac:dyDescent="0.35">
      <c r="B37" s="104">
        <f>'Hele Jaar'!B31</f>
        <v>0</v>
      </c>
      <c r="C37" s="179">
        <f t="shared" si="3"/>
        <v>0</v>
      </c>
      <c r="D37" s="14">
        <f t="shared" si="4"/>
        <v>0</v>
      </c>
      <c r="E37" s="111" t="e">
        <f t="shared" si="6"/>
        <v>#DIV/0!</v>
      </c>
      <c r="F37" s="226"/>
      <c r="G37" s="215"/>
      <c r="H37" s="215"/>
      <c r="I37" s="215"/>
      <c r="J37" s="215"/>
      <c r="K37" s="215"/>
      <c r="L37" s="215"/>
      <c r="M37" s="215"/>
      <c r="N37" s="215"/>
      <c r="O37" s="215"/>
      <c r="P37" s="219"/>
      <c r="Q37" s="219"/>
      <c r="R37" s="219"/>
      <c r="S37" s="220"/>
      <c r="U37" s="160"/>
      <c r="V37" s="160"/>
      <c r="W37" s="160"/>
      <c r="AB37" s="29"/>
      <c r="AC37" s="136">
        <f t="shared" si="8"/>
        <v>0</v>
      </c>
      <c r="AD37" s="15">
        <f t="shared" si="8"/>
        <v>0</v>
      </c>
      <c r="AE37" s="15">
        <f t="shared" si="8"/>
        <v>0</v>
      </c>
      <c r="AF37" s="15">
        <f t="shared" si="8"/>
        <v>0</v>
      </c>
      <c r="AG37" s="15">
        <f t="shared" si="8"/>
        <v>0</v>
      </c>
      <c r="AH37" s="137">
        <f t="shared" si="8"/>
        <v>0</v>
      </c>
      <c r="AI37" s="29"/>
    </row>
    <row r="38" spans="2:35" x14ac:dyDescent="0.35">
      <c r="B38" s="104">
        <f>'Hele Jaar'!B32</f>
        <v>0</v>
      </c>
      <c r="C38" s="179">
        <f t="shared" si="3"/>
        <v>0</v>
      </c>
      <c r="D38" s="14">
        <f t="shared" ref="D38:D42" si="9">SUM(F38:S38)</f>
        <v>0</v>
      </c>
      <c r="E38" s="111" t="e">
        <f t="shared" si="6"/>
        <v>#DIV/0!</v>
      </c>
      <c r="F38" s="226"/>
      <c r="G38" s="215"/>
      <c r="H38" s="215"/>
      <c r="I38" s="215"/>
      <c r="J38" s="215"/>
      <c r="K38" s="215"/>
      <c r="L38" s="215"/>
      <c r="M38" s="215"/>
      <c r="N38" s="215"/>
      <c r="O38" s="215"/>
      <c r="P38" s="219"/>
      <c r="Q38" s="219"/>
      <c r="R38" s="219"/>
      <c r="S38" s="220"/>
      <c r="U38" s="160"/>
      <c r="V38" s="160"/>
      <c r="W38" s="160"/>
      <c r="AB38" s="29"/>
      <c r="AC38" s="136">
        <f t="shared" si="8"/>
        <v>0</v>
      </c>
      <c r="AD38" s="15">
        <f t="shared" si="8"/>
        <v>0</v>
      </c>
      <c r="AE38" s="15">
        <f t="shared" si="8"/>
        <v>0</v>
      </c>
      <c r="AF38" s="15">
        <f t="shared" si="8"/>
        <v>0</v>
      </c>
      <c r="AG38" s="15">
        <f t="shared" si="8"/>
        <v>0</v>
      </c>
      <c r="AH38" s="137">
        <f t="shared" si="8"/>
        <v>0</v>
      </c>
      <c r="AI38" s="29"/>
    </row>
    <row r="39" spans="2:35" x14ac:dyDescent="0.35">
      <c r="B39" s="104">
        <f>'Hele Jaar'!B33</f>
        <v>0</v>
      </c>
      <c r="C39" s="179">
        <f t="shared" si="3"/>
        <v>0</v>
      </c>
      <c r="D39" s="14">
        <f t="shared" si="9"/>
        <v>0</v>
      </c>
      <c r="E39" s="111" t="e">
        <f t="shared" si="6"/>
        <v>#DIV/0!</v>
      </c>
      <c r="F39" s="226"/>
      <c r="G39" s="215"/>
      <c r="H39" s="215"/>
      <c r="I39" s="215"/>
      <c r="J39" s="215"/>
      <c r="K39" s="215"/>
      <c r="L39" s="215"/>
      <c r="M39" s="215"/>
      <c r="N39" s="215"/>
      <c r="O39" s="215"/>
      <c r="P39" s="221"/>
      <c r="Q39" s="221"/>
      <c r="R39" s="221"/>
      <c r="S39" s="222"/>
      <c r="U39" s="160"/>
      <c r="V39" s="160"/>
      <c r="W39" s="160"/>
      <c r="AB39" s="29"/>
      <c r="AC39" s="136">
        <f t="shared" si="8"/>
        <v>0</v>
      </c>
      <c r="AD39" s="15">
        <f t="shared" si="8"/>
        <v>0</v>
      </c>
      <c r="AE39" s="15">
        <f t="shared" si="8"/>
        <v>0</v>
      </c>
      <c r="AF39" s="15">
        <f t="shared" si="8"/>
        <v>0</v>
      </c>
      <c r="AG39" s="15">
        <f t="shared" si="8"/>
        <v>0</v>
      </c>
      <c r="AH39" s="137">
        <f t="shared" si="8"/>
        <v>0</v>
      </c>
      <c r="AI39" s="29"/>
    </row>
    <row r="40" spans="2:35" x14ac:dyDescent="0.35">
      <c r="B40" s="104">
        <f>'Hele Jaar'!B34</f>
        <v>0</v>
      </c>
      <c r="C40" s="179">
        <f t="shared" si="3"/>
        <v>0</v>
      </c>
      <c r="D40" s="14">
        <f t="shared" si="9"/>
        <v>0</v>
      </c>
      <c r="E40" s="111" t="e">
        <f t="shared" si="6"/>
        <v>#DIV/0!</v>
      </c>
      <c r="F40" s="226"/>
      <c r="G40" s="215"/>
      <c r="H40" s="215"/>
      <c r="I40" s="215"/>
      <c r="J40" s="215"/>
      <c r="K40" s="215"/>
      <c r="L40" s="215"/>
      <c r="M40" s="215"/>
      <c r="N40" s="215"/>
      <c r="O40" s="215"/>
      <c r="P40" s="221"/>
      <c r="Q40" s="221"/>
      <c r="R40" s="221"/>
      <c r="S40" s="222"/>
      <c r="U40" s="160"/>
      <c r="V40" s="160"/>
      <c r="W40" s="160"/>
      <c r="AB40" s="29"/>
      <c r="AC40" s="136">
        <f t="shared" si="8"/>
        <v>0</v>
      </c>
      <c r="AD40" s="15">
        <f t="shared" si="8"/>
        <v>0</v>
      </c>
      <c r="AE40" s="15">
        <f t="shared" si="8"/>
        <v>0</v>
      </c>
      <c r="AF40" s="15">
        <f t="shared" si="8"/>
        <v>0</v>
      </c>
      <c r="AG40" s="15">
        <f t="shared" si="8"/>
        <v>0</v>
      </c>
      <c r="AH40" s="137">
        <f t="shared" si="8"/>
        <v>0</v>
      </c>
      <c r="AI40" s="29"/>
    </row>
    <row r="41" spans="2:35" x14ac:dyDescent="0.35">
      <c r="B41" s="104">
        <f>'Hele Jaar'!B35</f>
        <v>0</v>
      </c>
      <c r="C41" s="179">
        <f t="shared" si="3"/>
        <v>0</v>
      </c>
      <c r="D41" s="14">
        <f t="shared" si="9"/>
        <v>0</v>
      </c>
      <c r="E41" s="111" t="e">
        <f t="shared" si="6"/>
        <v>#DIV/0!</v>
      </c>
      <c r="F41" s="226"/>
      <c r="G41" s="215"/>
      <c r="H41" s="215"/>
      <c r="I41" s="215"/>
      <c r="J41" s="215"/>
      <c r="K41" s="215"/>
      <c r="L41" s="215"/>
      <c r="M41" s="215"/>
      <c r="N41" s="215"/>
      <c r="O41" s="215"/>
      <c r="P41" s="221"/>
      <c r="Q41" s="221"/>
      <c r="R41" s="221"/>
      <c r="S41" s="222"/>
      <c r="U41" s="160"/>
      <c r="V41" s="160"/>
      <c r="W41" s="160"/>
      <c r="AB41" s="29"/>
      <c r="AC41" s="136">
        <f t="shared" si="8"/>
        <v>0</v>
      </c>
      <c r="AD41" s="15">
        <f t="shared" si="8"/>
        <v>0</v>
      </c>
      <c r="AE41" s="15">
        <f t="shared" si="8"/>
        <v>0</v>
      </c>
      <c r="AF41" s="15">
        <f t="shared" si="8"/>
        <v>0</v>
      </c>
      <c r="AG41" s="15">
        <f t="shared" si="8"/>
        <v>0</v>
      </c>
      <c r="AH41" s="137">
        <f t="shared" si="8"/>
        <v>0</v>
      </c>
      <c r="AI41" s="29"/>
    </row>
    <row r="42" spans="2:35" x14ac:dyDescent="0.35">
      <c r="B42" s="104">
        <f>'Hele Jaar'!B36</f>
        <v>0</v>
      </c>
      <c r="C42" s="179">
        <f t="shared" ref="C42:C43" si="10">IF(B42=0,0,VLOOKUP(D42,$U$10:$W$319,3,0))</f>
        <v>0</v>
      </c>
      <c r="D42" s="14">
        <f t="shared" si="9"/>
        <v>0</v>
      </c>
      <c r="E42" s="111" t="e">
        <f t="shared" si="6"/>
        <v>#DIV/0!</v>
      </c>
      <c r="F42" s="226"/>
      <c r="G42" s="217"/>
      <c r="H42" s="217"/>
      <c r="I42" s="217"/>
      <c r="J42" s="217"/>
      <c r="K42" s="217"/>
      <c r="L42" s="217"/>
      <c r="M42" s="217"/>
      <c r="N42" s="217"/>
      <c r="O42" s="217"/>
      <c r="P42" s="221"/>
      <c r="Q42" s="221"/>
      <c r="R42" s="221"/>
      <c r="S42" s="222"/>
      <c r="U42" s="160"/>
      <c r="V42" s="160"/>
      <c r="W42" s="160"/>
      <c r="AB42" s="29"/>
      <c r="AC42" s="136">
        <f t="shared" si="8"/>
        <v>0</v>
      </c>
      <c r="AD42" s="15">
        <f t="shared" si="8"/>
        <v>0</v>
      </c>
      <c r="AE42" s="15">
        <f t="shared" si="8"/>
        <v>0</v>
      </c>
      <c r="AF42" s="15">
        <f t="shared" si="8"/>
        <v>0</v>
      </c>
      <c r="AG42" s="15">
        <f t="shared" si="8"/>
        <v>0</v>
      </c>
      <c r="AH42" s="137">
        <f t="shared" si="8"/>
        <v>0</v>
      </c>
      <c r="AI42" s="29"/>
    </row>
    <row r="43" spans="2:35" ht="15" thickBot="1" x14ac:dyDescent="0.4">
      <c r="B43" s="105">
        <f>'Hele Jaar'!B37</f>
        <v>0</v>
      </c>
      <c r="C43" s="180">
        <f t="shared" si="10"/>
        <v>0</v>
      </c>
      <c r="D43" s="22">
        <f t="shared" si="4"/>
        <v>0</v>
      </c>
      <c r="E43" s="111" t="e">
        <f t="shared" si="6"/>
        <v>#DIV/0!</v>
      </c>
      <c r="F43" s="249"/>
      <c r="G43" s="223"/>
      <c r="H43" s="223"/>
      <c r="I43" s="223"/>
      <c r="J43" s="223"/>
      <c r="K43" s="223"/>
      <c r="L43" s="223"/>
      <c r="M43" s="223"/>
      <c r="N43" s="223"/>
      <c r="O43" s="223"/>
      <c r="P43" s="223"/>
      <c r="Q43" s="223"/>
      <c r="R43" s="223"/>
      <c r="S43" s="224"/>
      <c r="U43" s="160"/>
      <c r="V43" s="160"/>
      <c r="W43" s="160"/>
      <c r="AB43" s="29"/>
      <c r="AC43" s="138">
        <f t="shared" si="8"/>
        <v>0</v>
      </c>
      <c r="AD43" s="139">
        <f t="shared" si="8"/>
        <v>0</v>
      </c>
      <c r="AE43" s="139">
        <f t="shared" si="8"/>
        <v>0</v>
      </c>
      <c r="AF43" s="139">
        <f t="shared" si="8"/>
        <v>0</v>
      </c>
      <c r="AG43" s="139">
        <f t="shared" si="8"/>
        <v>0</v>
      </c>
      <c r="AH43" s="140">
        <f t="shared" si="8"/>
        <v>0</v>
      </c>
      <c r="AI43" s="29"/>
    </row>
    <row r="44" spans="2:35" ht="15" thickBot="1" x14ac:dyDescent="0.4">
      <c r="B44" s="88"/>
      <c r="C44" s="263" t="s">
        <v>36</v>
      </c>
      <c r="D44" s="264"/>
      <c r="E44" s="265"/>
      <c r="F44" s="152">
        <f>COUNTIF(F10:F43,"x")</f>
        <v>1</v>
      </c>
      <c r="G44" s="151"/>
      <c r="H44" s="151"/>
      <c r="I44" s="151"/>
      <c r="J44" s="151"/>
      <c r="K44" s="151"/>
      <c r="L44" s="151"/>
      <c r="M44" s="151"/>
      <c r="N44" s="151"/>
      <c r="O44" s="151"/>
      <c r="P44" s="151"/>
      <c r="Q44" s="151"/>
      <c r="R44" s="151"/>
      <c r="S44" s="156" t="str">
        <f>Informatie!$A$21</f>
        <v>© 2022 SlimCijfer.nl, The Netherlands, All Rights Reserved.</v>
      </c>
      <c r="U44" s="160"/>
      <c r="V44" s="160"/>
      <c r="W44" s="160"/>
      <c r="AB44" s="29"/>
      <c r="AC44" s="30"/>
      <c r="AD44" s="30"/>
      <c r="AE44" s="30"/>
      <c r="AF44" s="30"/>
      <c r="AG44" s="30"/>
      <c r="AH44" s="30"/>
      <c r="AI44" s="29"/>
    </row>
    <row r="45" spans="2:3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59"/>
      <c r="V45" s="159"/>
      <c r="W45" s="159"/>
      <c r="AB45" s="91"/>
      <c r="AC45" s="35"/>
      <c r="AD45" s="35"/>
      <c r="AE45" s="35"/>
      <c r="AF45" s="35"/>
      <c r="AG45" s="35"/>
      <c r="AH45" s="35"/>
      <c r="AI45" s="91"/>
    </row>
    <row r="46" spans="2:35" ht="15" thickBot="1" x14ac:dyDescent="0.4">
      <c r="U46" s="159"/>
      <c r="V46" s="159"/>
      <c r="W46" s="159"/>
    </row>
    <row r="47" spans="2:35" x14ac:dyDescent="0.35">
      <c r="B47" s="270" t="s">
        <v>19</v>
      </c>
      <c r="C47" s="271"/>
      <c r="D47" s="271"/>
      <c r="E47" s="272"/>
      <c r="U47" s="159"/>
      <c r="V47" s="159"/>
      <c r="W47" s="159"/>
    </row>
    <row r="48" spans="2:35" x14ac:dyDescent="0.35">
      <c r="B48" s="279"/>
      <c r="C48" s="280"/>
      <c r="D48" s="280"/>
      <c r="E48" s="281"/>
      <c r="U48" s="159"/>
      <c r="V48" s="159"/>
      <c r="W48" s="159"/>
    </row>
    <row r="49" spans="2:23" x14ac:dyDescent="0.35">
      <c r="B49" s="282"/>
      <c r="C49" s="283"/>
      <c r="D49" s="283"/>
      <c r="E49" s="284"/>
      <c r="F49" s="269"/>
      <c r="G49" s="269"/>
      <c r="H49" s="269"/>
      <c r="I49" s="269"/>
      <c r="J49" s="269"/>
      <c r="K49" s="269"/>
      <c r="U49" s="159"/>
      <c r="V49" s="159"/>
      <c r="W49" s="159"/>
    </row>
    <row r="50" spans="2:23" x14ac:dyDescent="0.35">
      <c r="B50" s="282"/>
      <c r="C50" s="283"/>
      <c r="D50" s="283"/>
      <c r="E50" s="284"/>
      <c r="L50" s="151"/>
      <c r="M50" s="151"/>
      <c r="N50" s="151"/>
      <c r="U50" s="159"/>
      <c r="V50" s="159"/>
      <c r="W50" s="159"/>
    </row>
    <row r="51" spans="2:23" x14ac:dyDescent="0.35">
      <c r="B51" s="282"/>
      <c r="C51" s="283"/>
      <c r="D51" s="283"/>
      <c r="E51" s="284"/>
      <c r="U51" s="159"/>
      <c r="V51" s="159"/>
      <c r="W51" s="159"/>
    </row>
    <row r="52" spans="2:23" x14ac:dyDescent="0.35">
      <c r="B52" s="282"/>
      <c r="C52" s="283"/>
      <c r="D52" s="283"/>
      <c r="E52" s="284"/>
      <c r="L52" s="98"/>
      <c r="M52" s="98"/>
      <c r="N52" s="98"/>
      <c r="U52" s="159"/>
      <c r="V52" s="159"/>
      <c r="W52" s="159"/>
    </row>
    <row r="53" spans="2:23" x14ac:dyDescent="0.35">
      <c r="B53" s="282"/>
      <c r="C53" s="283"/>
      <c r="D53" s="283"/>
      <c r="E53" s="284"/>
      <c r="L53" s="98"/>
      <c r="M53" s="98"/>
      <c r="N53" s="98"/>
      <c r="U53" s="159"/>
      <c r="V53" s="159"/>
      <c r="W53" s="159"/>
    </row>
    <row r="54" spans="2:23" x14ac:dyDescent="0.35">
      <c r="B54" s="285"/>
      <c r="C54" s="286"/>
      <c r="D54" s="286"/>
      <c r="E54" s="287"/>
      <c r="L54" s="98"/>
      <c r="M54" s="98"/>
      <c r="N54" s="98"/>
      <c r="U54" s="159"/>
      <c r="V54" s="159"/>
      <c r="W54" s="159"/>
    </row>
    <row r="55" spans="2:23" x14ac:dyDescent="0.35">
      <c r="B55" s="26"/>
      <c r="C55" s="28"/>
      <c r="D55" s="27"/>
      <c r="E55" s="29"/>
      <c r="L55" s="98"/>
      <c r="M55" s="98"/>
      <c r="N55" s="98"/>
      <c r="U55" s="159"/>
      <c r="V55" s="159"/>
      <c r="W55" s="159"/>
    </row>
    <row r="56" spans="2:23" x14ac:dyDescent="0.35">
      <c r="B56" s="26"/>
      <c r="C56" s="28"/>
      <c r="D56" s="27"/>
      <c r="E56" s="29"/>
      <c r="L56" s="98"/>
      <c r="M56" s="98"/>
      <c r="N56" s="98"/>
      <c r="U56" s="159"/>
      <c r="V56" s="159"/>
      <c r="W56" s="159"/>
    </row>
    <row r="57" spans="2:23" x14ac:dyDescent="0.35">
      <c r="B57" s="26"/>
      <c r="C57" s="28"/>
      <c r="D57" s="27"/>
      <c r="E57" s="29"/>
      <c r="L57" s="98"/>
      <c r="M57" s="98"/>
      <c r="N57" s="98"/>
      <c r="U57" s="159"/>
      <c r="V57" s="159"/>
      <c r="W57" s="159"/>
    </row>
    <row r="58" spans="2:23" x14ac:dyDescent="0.35">
      <c r="B58" s="26"/>
      <c r="C58" s="28"/>
      <c r="D58" s="27"/>
      <c r="E58" s="29"/>
      <c r="L58" s="98"/>
      <c r="M58" s="98"/>
      <c r="N58" s="98"/>
      <c r="U58" s="159"/>
      <c r="V58" s="159"/>
      <c r="W58" s="159"/>
    </row>
    <row r="59" spans="2:23" x14ac:dyDescent="0.35">
      <c r="B59" s="26"/>
      <c r="C59" s="28"/>
      <c r="D59" s="27"/>
      <c r="E59" s="29"/>
      <c r="L59" s="98"/>
      <c r="M59" s="98"/>
      <c r="N59" s="98"/>
      <c r="U59" s="159"/>
      <c r="V59" s="159"/>
      <c r="W59" s="159"/>
    </row>
    <row r="60" spans="2:23" x14ac:dyDescent="0.35">
      <c r="B60" s="26"/>
      <c r="C60" s="28"/>
      <c r="D60" s="27"/>
      <c r="E60" s="29"/>
      <c r="L60" s="98"/>
      <c r="M60" s="98"/>
      <c r="N60" s="98"/>
      <c r="U60" s="159"/>
      <c r="V60" s="159"/>
      <c r="W60" s="159"/>
    </row>
    <row r="61" spans="2:23" ht="14.4" customHeight="1" x14ac:dyDescent="0.35">
      <c r="B61" s="26"/>
      <c r="C61" s="28"/>
      <c r="D61" s="27"/>
      <c r="E61" s="29"/>
      <c r="L61" s="98"/>
      <c r="M61" s="98"/>
      <c r="N61" s="98"/>
      <c r="U61" s="159"/>
      <c r="V61" s="159"/>
      <c r="W61" s="159"/>
    </row>
    <row r="62" spans="2:23" ht="14.4" customHeight="1" x14ac:dyDescent="0.35">
      <c r="B62" s="26"/>
      <c r="C62" s="28"/>
      <c r="D62" s="27"/>
      <c r="E62" s="29"/>
      <c r="L62" s="98"/>
      <c r="M62" s="98"/>
      <c r="N62" s="98"/>
      <c r="U62" s="159"/>
      <c r="V62" s="159"/>
      <c r="W62" s="159"/>
    </row>
    <row r="63" spans="2:23" ht="14.4" customHeight="1" x14ac:dyDescent="0.35">
      <c r="B63" s="26"/>
      <c r="C63" s="28"/>
      <c r="D63" s="27"/>
      <c r="E63" s="29"/>
      <c r="L63" s="98"/>
      <c r="M63" s="98"/>
      <c r="N63" s="98"/>
      <c r="U63" s="225" t="s">
        <v>62</v>
      </c>
      <c r="V63" s="225" t="s">
        <v>62</v>
      </c>
      <c r="W63" s="225" t="s">
        <v>63</v>
      </c>
    </row>
    <row r="64" spans="2:23" ht="14.4" customHeight="1" x14ac:dyDescent="0.35">
      <c r="B64" s="26"/>
      <c r="C64" s="28"/>
      <c r="D64" s="27"/>
      <c r="E64" s="29"/>
      <c r="L64" s="98"/>
      <c r="M64" s="98"/>
      <c r="N64" s="98"/>
      <c r="U64" s="225" t="s">
        <v>62</v>
      </c>
      <c r="V64" s="225" t="s">
        <v>62</v>
      </c>
      <c r="W64" s="225" t="s">
        <v>63</v>
      </c>
    </row>
    <row r="65" spans="2:23" x14ac:dyDescent="0.35">
      <c r="B65" s="26"/>
      <c r="C65" s="28"/>
      <c r="D65" s="27"/>
      <c r="E65" s="29"/>
      <c r="L65" s="98"/>
      <c r="M65" s="98"/>
      <c r="N65" s="98"/>
      <c r="U65" s="225" t="s">
        <v>62</v>
      </c>
      <c r="V65" s="225" t="s">
        <v>62</v>
      </c>
      <c r="W65" s="225" t="s">
        <v>63</v>
      </c>
    </row>
    <row r="66" spans="2:23" x14ac:dyDescent="0.35">
      <c r="B66" s="26"/>
      <c r="C66" s="28"/>
      <c r="D66" s="27"/>
      <c r="E66" s="29"/>
      <c r="L66" s="98"/>
      <c r="M66" s="98"/>
      <c r="N66" s="98"/>
      <c r="U66" s="225" t="s">
        <v>62</v>
      </c>
      <c r="V66" s="225" t="s">
        <v>62</v>
      </c>
      <c r="W66" s="225" t="s">
        <v>63</v>
      </c>
    </row>
    <row r="67" spans="2:23" x14ac:dyDescent="0.35">
      <c r="B67" s="26"/>
      <c r="C67" s="28"/>
      <c r="D67" s="27"/>
      <c r="E67" s="29"/>
      <c r="L67" s="98"/>
      <c r="M67" s="98"/>
      <c r="N67" s="98"/>
      <c r="U67" s="225" t="s">
        <v>62</v>
      </c>
      <c r="V67" s="225" t="s">
        <v>62</v>
      </c>
      <c r="W67" s="225" t="s">
        <v>63</v>
      </c>
    </row>
    <row r="68" spans="2:23" x14ac:dyDescent="0.35">
      <c r="B68" s="26"/>
      <c r="C68" s="28"/>
      <c r="D68" s="27"/>
      <c r="E68" s="29"/>
      <c r="L68" s="98"/>
      <c r="M68" s="98"/>
      <c r="N68" s="98"/>
      <c r="U68" s="225" t="s">
        <v>62</v>
      </c>
      <c r="V68" s="225" t="s">
        <v>62</v>
      </c>
      <c r="W68" s="225" t="s">
        <v>63</v>
      </c>
    </row>
    <row r="69" spans="2:23" x14ac:dyDescent="0.35">
      <c r="B69" s="26"/>
      <c r="C69" s="28"/>
      <c r="D69" s="27"/>
      <c r="E69" s="29"/>
      <c r="L69" s="98"/>
      <c r="M69" s="98"/>
      <c r="N69" s="98"/>
      <c r="U69" s="225" t="s">
        <v>62</v>
      </c>
      <c r="V69" s="225" t="s">
        <v>62</v>
      </c>
      <c r="W69" s="225" t="s">
        <v>63</v>
      </c>
    </row>
    <row r="70" spans="2:23" x14ac:dyDescent="0.35">
      <c r="B70" s="26"/>
      <c r="C70" s="28"/>
      <c r="D70" s="27"/>
      <c r="E70" s="29"/>
      <c r="L70" s="98"/>
      <c r="M70" s="98"/>
      <c r="N70" s="98"/>
      <c r="U70" s="225" t="s">
        <v>62</v>
      </c>
      <c r="V70" s="225" t="s">
        <v>62</v>
      </c>
      <c r="W70" s="225" t="s">
        <v>63</v>
      </c>
    </row>
    <row r="71" spans="2:23" x14ac:dyDescent="0.35">
      <c r="B71" s="26"/>
      <c r="C71" s="28"/>
      <c r="D71" s="27"/>
      <c r="E71" s="29"/>
      <c r="L71" s="98"/>
      <c r="M71" s="98"/>
      <c r="N71" s="98"/>
      <c r="U71" s="225" t="s">
        <v>62</v>
      </c>
      <c r="V71" s="225" t="s">
        <v>62</v>
      </c>
      <c r="W71" s="225" t="s">
        <v>63</v>
      </c>
    </row>
    <row r="72" spans="2:23" x14ac:dyDescent="0.35">
      <c r="B72" s="26"/>
      <c r="C72" s="28"/>
      <c r="D72" s="27"/>
      <c r="E72" s="29"/>
      <c r="L72" s="98"/>
      <c r="M72" s="98"/>
      <c r="N72" s="98"/>
      <c r="U72" s="225" t="s">
        <v>62</v>
      </c>
      <c r="V72" s="225" t="s">
        <v>62</v>
      </c>
      <c r="W72" s="225" t="s">
        <v>63</v>
      </c>
    </row>
    <row r="73" spans="2:23" x14ac:dyDescent="0.35">
      <c r="B73" s="26"/>
      <c r="C73" s="28"/>
      <c r="D73" s="27"/>
      <c r="E73" s="29"/>
      <c r="L73" s="98"/>
      <c r="M73" s="98"/>
      <c r="N73" s="98"/>
      <c r="U73" s="225" t="s">
        <v>62</v>
      </c>
      <c r="V73" s="225" t="s">
        <v>62</v>
      </c>
      <c r="W73" s="225" t="s">
        <v>63</v>
      </c>
    </row>
    <row r="74" spans="2:23" x14ac:dyDescent="0.35">
      <c r="B74" s="26"/>
      <c r="C74" s="28"/>
      <c r="D74" s="27"/>
      <c r="E74" s="29"/>
      <c r="L74" s="98"/>
      <c r="M74" s="98"/>
      <c r="N74" s="98"/>
      <c r="U74" s="225" t="s">
        <v>62</v>
      </c>
      <c r="V74" s="225" t="s">
        <v>62</v>
      </c>
      <c r="W74" s="225" t="s">
        <v>63</v>
      </c>
    </row>
    <row r="75" spans="2:23" x14ac:dyDescent="0.35">
      <c r="B75" s="26"/>
      <c r="C75" s="28"/>
      <c r="D75" s="27"/>
      <c r="E75" s="29"/>
      <c r="L75" s="98"/>
      <c r="M75" s="98"/>
      <c r="N75" s="98"/>
      <c r="U75" s="225" t="s">
        <v>62</v>
      </c>
      <c r="V75" s="225" t="s">
        <v>62</v>
      </c>
      <c r="W75" s="225" t="s">
        <v>63</v>
      </c>
    </row>
    <row r="76" spans="2:23" x14ac:dyDescent="0.35">
      <c r="B76" s="26"/>
      <c r="C76" s="28"/>
      <c r="D76" s="27"/>
      <c r="E76" s="29"/>
      <c r="L76" s="98"/>
      <c r="M76" s="98"/>
      <c r="N76" s="98"/>
      <c r="U76" s="225" t="s">
        <v>62</v>
      </c>
      <c r="V76" s="225" t="s">
        <v>62</v>
      </c>
      <c r="W76" s="225" t="s">
        <v>63</v>
      </c>
    </row>
    <row r="77" spans="2:23" x14ac:dyDescent="0.35">
      <c r="B77" s="26"/>
      <c r="C77" s="28"/>
      <c r="D77" s="27"/>
      <c r="E77" s="29"/>
      <c r="L77" s="98"/>
      <c r="M77" s="98"/>
      <c r="N77" s="98"/>
      <c r="U77" s="225" t="s">
        <v>62</v>
      </c>
      <c r="V77" s="225" t="s">
        <v>62</v>
      </c>
      <c r="W77" s="225" t="s">
        <v>63</v>
      </c>
    </row>
    <row r="78" spans="2:23" x14ac:dyDescent="0.35">
      <c r="B78" s="26"/>
      <c r="C78" s="28"/>
      <c r="D78" s="27"/>
      <c r="E78" s="29"/>
      <c r="L78" s="98"/>
      <c r="M78" s="98"/>
      <c r="N78" s="98"/>
      <c r="U78" s="225" t="s">
        <v>62</v>
      </c>
      <c r="V78" s="225" t="s">
        <v>62</v>
      </c>
      <c r="W78" s="225" t="s">
        <v>63</v>
      </c>
    </row>
    <row r="79" spans="2:23" x14ac:dyDescent="0.35">
      <c r="B79" s="26"/>
      <c r="C79" s="28"/>
      <c r="D79" s="27"/>
      <c r="E79" s="29"/>
      <c r="L79" s="98"/>
      <c r="M79" s="98"/>
      <c r="N79" s="98"/>
      <c r="U79" s="225" t="s">
        <v>62</v>
      </c>
      <c r="V79" s="225" t="s">
        <v>62</v>
      </c>
      <c r="W79" s="225" t="s">
        <v>63</v>
      </c>
    </row>
    <row r="80" spans="2:23" x14ac:dyDescent="0.35">
      <c r="B80" s="26"/>
      <c r="C80" s="28"/>
      <c r="D80" s="27"/>
      <c r="E80" s="29"/>
      <c r="L80" s="98"/>
      <c r="M80" s="98"/>
      <c r="N80" s="98"/>
      <c r="U80" s="225" t="s">
        <v>62</v>
      </c>
      <c r="V80" s="225" t="s">
        <v>62</v>
      </c>
      <c r="W80" s="225" t="s">
        <v>63</v>
      </c>
    </row>
    <row r="81" spans="2:23" x14ac:dyDescent="0.35">
      <c r="B81" s="26"/>
      <c r="C81" s="28"/>
      <c r="D81" s="27"/>
      <c r="E81" s="29"/>
      <c r="L81" s="98"/>
      <c r="M81" s="98"/>
      <c r="N81" s="98"/>
      <c r="U81" s="225" t="s">
        <v>62</v>
      </c>
      <c r="V81" s="225" t="s">
        <v>62</v>
      </c>
      <c r="W81" s="225" t="s">
        <v>63</v>
      </c>
    </row>
    <row r="82" spans="2:23" x14ac:dyDescent="0.35">
      <c r="B82" s="26"/>
      <c r="C82" s="28"/>
      <c r="D82" s="27"/>
      <c r="E82" s="29"/>
      <c r="L82" s="98"/>
      <c r="M82" s="98"/>
      <c r="N82" s="98"/>
      <c r="U82" s="225" t="s">
        <v>62</v>
      </c>
      <c r="V82" s="225" t="s">
        <v>62</v>
      </c>
      <c r="W82" s="225" t="s">
        <v>63</v>
      </c>
    </row>
    <row r="83" spans="2:23" x14ac:dyDescent="0.35">
      <c r="B83" s="26"/>
      <c r="C83" s="28"/>
      <c r="D83" s="27"/>
      <c r="E83" s="29"/>
      <c r="L83" s="98"/>
      <c r="M83" s="98"/>
      <c r="N83" s="98"/>
      <c r="U83" s="225" t="s">
        <v>62</v>
      </c>
      <c r="V83" s="225" t="s">
        <v>62</v>
      </c>
      <c r="W83" s="225" t="s">
        <v>63</v>
      </c>
    </row>
    <row r="84" spans="2:23" x14ac:dyDescent="0.35">
      <c r="B84" s="26"/>
      <c r="C84" s="28"/>
      <c r="D84" s="27"/>
      <c r="E84" s="29"/>
      <c r="L84" s="98"/>
      <c r="M84" s="98"/>
      <c r="N84" s="98"/>
      <c r="U84" s="225" t="s">
        <v>62</v>
      </c>
      <c r="V84" s="225" t="s">
        <v>62</v>
      </c>
      <c r="W84" s="225" t="s">
        <v>63</v>
      </c>
    </row>
    <row r="85" spans="2:23" x14ac:dyDescent="0.35">
      <c r="B85" s="26"/>
      <c r="C85" s="28"/>
      <c r="D85" s="27"/>
      <c r="E85" s="29"/>
      <c r="L85" s="98"/>
      <c r="M85" s="98"/>
      <c r="N85" s="98"/>
      <c r="U85" s="225" t="s">
        <v>62</v>
      </c>
      <c r="V85" s="225" t="s">
        <v>62</v>
      </c>
      <c r="W85" s="225" t="s">
        <v>63</v>
      </c>
    </row>
    <row r="86" spans="2:23" x14ac:dyDescent="0.35">
      <c r="B86" s="30"/>
      <c r="C86" s="31"/>
      <c r="D86" s="31"/>
      <c r="E86" s="32"/>
      <c r="L86" s="99"/>
      <c r="M86" s="99"/>
      <c r="N86" s="99"/>
      <c r="U86" s="225" t="s">
        <v>62</v>
      </c>
      <c r="V86" s="225" t="s">
        <v>62</v>
      </c>
      <c r="W86" s="225" t="s">
        <v>63</v>
      </c>
    </row>
    <row r="87" spans="2:23" x14ac:dyDescent="0.35">
      <c r="B87" s="30"/>
      <c r="C87" s="33"/>
      <c r="D87" s="34"/>
      <c r="E87" s="32"/>
      <c r="L87" s="100"/>
      <c r="M87" s="100"/>
      <c r="N87" s="100"/>
      <c r="U87" s="225" t="s">
        <v>62</v>
      </c>
      <c r="V87" s="225" t="s">
        <v>62</v>
      </c>
      <c r="W87" s="225" t="s">
        <v>63</v>
      </c>
    </row>
    <row r="88" spans="2:23" x14ac:dyDescent="0.35">
      <c r="U88" s="225" t="s">
        <v>62</v>
      </c>
      <c r="V88" s="225" t="s">
        <v>62</v>
      </c>
      <c r="W88" s="225" t="s">
        <v>63</v>
      </c>
    </row>
    <row r="89" spans="2:23" x14ac:dyDescent="0.35">
      <c r="U89" s="225" t="s">
        <v>62</v>
      </c>
      <c r="V89" s="225" t="s">
        <v>62</v>
      </c>
      <c r="W89" s="225" t="s">
        <v>63</v>
      </c>
    </row>
    <row r="90" spans="2:23" x14ac:dyDescent="0.35">
      <c r="U90" s="225" t="s">
        <v>62</v>
      </c>
      <c r="V90" s="225" t="s">
        <v>62</v>
      </c>
      <c r="W90" s="225" t="s">
        <v>63</v>
      </c>
    </row>
    <row r="91" spans="2:23" x14ac:dyDescent="0.35">
      <c r="U91" s="225" t="s">
        <v>62</v>
      </c>
      <c r="V91" s="225" t="s">
        <v>62</v>
      </c>
      <c r="W91" s="225" t="s">
        <v>63</v>
      </c>
    </row>
    <row r="92" spans="2:23" x14ac:dyDescent="0.35">
      <c r="U92" s="225" t="s">
        <v>62</v>
      </c>
      <c r="V92" s="225" t="s">
        <v>62</v>
      </c>
      <c r="W92" s="225" t="s">
        <v>63</v>
      </c>
    </row>
    <row r="93" spans="2:23" x14ac:dyDescent="0.35">
      <c r="U93" s="225" t="s">
        <v>62</v>
      </c>
      <c r="V93" s="225" t="s">
        <v>62</v>
      </c>
      <c r="W93" s="225" t="s">
        <v>63</v>
      </c>
    </row>
    <row r="94" spans="2:23" x14ac:dyDescent="0.35">
      <c r="U94" s="225" t="s">
        <v>62</v>
      </c>
      <c r="V94" s="225" t="s">
        <v>62</v>
      </c>
      <c r="W94" s="225" t="s">
        <v>63</v>
      </c>
    </row>
    <row r="95" spans="2:23" x14ac:dyDescent="0.35">
      <c r="U95" s="225" t="s">
        <v>62</v>
      </c>
      <c r="V95" s="225" t="s">
        <v>62</v>
      </c>
      <c r="W95" s="225" t="s">
        <v>63</v>
      </c>
    </row>
    <row r="96" spans="2:23" x14ac:dyDescent="0.35">
      <c r="U96" s="225" t="s">
        <v>62</v>
      </c>
      <c r="V96" s="225" t="s">
        <v>62</v>
      </c>
      <c r="W96" s="225" t="s">
        <v>63</v>
      </c>
    </row>
    <row r="97" spans="21:23" x14ac:dyDescent="0.35">
      <c r="U97" s="225" t="s">
        <v>62</v>
      </c>
      <c r="V97" s="225" t="s">
        <v>62</v>
      </c>
      <c r="W97" s="225" t="s">
        <v>63</v>
      </c>
    </row>
    <row r="98" spans="21:23" x14ac:dyDescent="0.35">
      <c r="U98" s="225" t="s">
        <v>62</v>
      </c>
      <c r="V98" s="225" t="s">
        <v>62</v>
      </c>
      <c r="W98" s="225" t="s">
        <v>63</v>
      </c>
    </row>
    <row r="99" spans="21:23" x14ac:dyDescent="0.35">
      <c r="U99" s="225" t="s">
        <v>62</v>
      </c>
      <c r="V99" s="225" t="s">
        <v>62</v>
      </c>
      <c r="W99" s="225" t="s">
        <v>63</v>
      </c>
    </row>
    <row r="100" spans="21:23" x14ac:dyDescent="0.35">
      <c r="U100" s="225" t="s">
        <v>62</v>
      </c>
      <c r="V100" s="225" t="s">
        <v>62</v>
      </c>
      <c r="W100" s="225" t="s">
        <v>63</v>
      </c>
    </row>
    <row r="101" spans="21:23" x14ac:dyDescent="0.35">
      <c r="U101" s="225" t="s">
        <v>62</v>
      </c>
      <c r="V101" s="225" t="s">
        <v>62</v>
      </c>
      <c r="W101" s="225" t="s">
        <v>63</v>
      </c>
    </row>
    <row r="102" spans="21:23" x14ac:dyDescent="0.35">
      <c r="U102" s="225" t="s">
        <v>62</v>
      </c>
      <c r="V102" s="225" t="s">
        <v>62</v>
      </c>
      <c r="W102" s="225" t="s">
        <v>63</v>
      </c>
    </row>
    <row r="103" spans="21:23" x14ac:dyDescent="0.35">
      <c r="U103" s="225" t="s">
        <v>62</v>
      </c>
      <c r="V103" s="225" t="s">
        <v>62</v>
      </c>
      <c r="W103" s="225" t="s">
        <v>63</v>
      </c>
    </row>
    <row r="104" spans="21:23" x14ac:dyDescent="0.35">
      <c r="U104" s="225" t="s">
        <v>62</v>
      </c>
      <c r="V104" s="225" t="s">
        <v>62</v>
      </c>
      <c r="W104" s="225" t="s">
        <v>63</v>
      </c>
    </row>
    <row r="105" spans="21:23" x14ac:dyDescent="0.35">
      <c r="U105" s="225" t="s">
        <v>62</v>
      </c>
      <c r="V105" s="225" t="s">
        <v>62</v>
      </c>
      <c r="W105" s="225" t="s">
        <v>63</v>
      </c>
    </row>
    <row r="106" spans="21:23" x14ac:dyDescent="0.35">
      <c r="U106" s="225" t="s">
        <v>62</v>
      </c>
      <c r="V106" s="225" t="s">
        <v>62</v>
      </c>
      <c r="W106" s="225" t="s">
        <v>63</v>
      </c>
    </row>
    <row r="107" spans="21:23" ht="14.4" customHeight="1" x14ac:dyDescent="0.35">
      <c r="U107" s="225" t="s">
        <v>62</v>
      </c>
      <c r="V107" s="225" t="s">
        <v>62</v>
      </c>
      <c r="W107" s="225" t="s">
        <v>63</v>
      </c>
    </row>
    <row r="108" spans="21:23" ht="14.4" customHeight="1" x14ac:dyDescent="0.35">
      <c r="U108" s="225" t="s">
        <v>62</v>
      </c>
      <c r="V108" s="225" t="s">
        <v>62</v>
      </c>
      <c r="W108" s="225" t="s">
        <v>63</v>
      </c>
    </row>
    <row r="109" spans="21:23" x14ac:dyDescent="0.35">
      <c r="U109" s="225" t="s">
        <v>62</v>
      </c>
      <c r="V109" s="225" t="s">
        <v>62</v>
      </c>
      <c r="W109" s="225" t="s">
        <v>63</v>
      </c>
    </row>
    <row r="110" spans="21:23" x14ac:dyDescent="0.35">
      <c r="U110" s="225" t="s">
        <v>62</v>
      </c>
      <c r="V110" s="225" t="s">
        <v>62</v>
      </c>
      <c r="W110" s="225" t="s">
        <v>63</v>
      </c>
    </row>
    <row r="111" spans="21:23" ht="14.4" customHeight="1" x14ac:dyDescent="0.35">
      <c r="U111" s="225" t="s">
        <v>62</v>
      </c>
      <c r="V111" s="225" t="s">
        <v>62</v>
      </c>
      <c r="W111" s="225" t="s">
        <v>63</v>
      </c>
    </row>
    <row r="112" spans="21:23" ht="14.4" customHeight="1" x14ac:dyDescent="0.35">
      <c r="U112" s="225" t="s">
        <v>62</v>
      </c>
      <c r="V112" s="225" t="s">
        <v>62</v>
      </c>
      <c r="W112" s="225" t="s">
        <v>63</v>
      </c>
    </row>
    <row r="113" spans="21:23" ht="14.4" customHeight="1" x14ac:dyDescent="0.35">
      <c r="U113" s="225" t="s">
        <v>62</v>
      </c>
      <c r="V113" s="225" t="s">
        <v>62</v>
      </c>
      <c r="W113" s="225" t="s">
        <v>63</v>
      </c>
    </row>
    <row r="114" spans="21:23" ht="14.4" customHeight="1" x14ac:dyDescent="0.35">
      <c r="U114" s="225" t="s">
        <v>62</v>
      </c>
      <c r="V114" s="225" t="s">
        <v>62</v>
      </c>
      <c r="W114" s="225" t="s">
        <v>63</v>
      </c>
    </row>
    <row r="115" spans="21:23" x14ac:dyDescent="0.35">
      <c r="U115" s="225" t="s">
        <v>62</v>
      </c>
      <c r="V115" s="225" t="s">
        <v>62</v>
      </c>
      <c r="W115" s="225" t="s">
        <v>63</v>
      </c>
    </row>
    <row r="116" spans="21:23" x14ac:dyDescent="0.35">
      <c r="U116" s="225" t="s">
        <v>62</v>
      </c>
      <c r="V116" s="225" t="s">
        <v>62</v>
      </c>
      <c r="W116" s="225" t="s">
        <v>63</v>
      </c>
    </row>
    <row r="117" spans="21:23" x14ac:dyDescent="0.35">
      <c r="U117" s="225" t="s">
        <v>62</v>
      </c>
      <c r="V117" s="225" t="s">
        <v>62</v>
      </c>
      <c r="W117" s="225" t="s">
        <v>63</v>
      </c>
    </row>
    <row r="118" spans="21:23" x14ac:dyDescent="0.35">
      <c r="U118" s="225" t="s">
        <v>62</v>
      </c>
      <c r="V118" s="225" t="s">
        <v>62</v>
      </c>
      <c r="W118" s="225" t="s">
        <v>63</v>
      </c>
    </row>
    <row r="119" spans="21:23" x14ac:dyDescent="0.35">
      <c r="U119" s="225" t="s">
        <v>62</v>
      </c>
      <c r="V119" s="225" t="s">
        <v>62</v>
      </c>
      <c r="W119" s="225" t="s">
        <v>63</v>
      </c>
    </row>
    <row r="120" spans="21:23" x14ac:dyDescent="0.35">
      <c r="U120" s="225" t="s">
        <v>62</v>
      </c>
      <c r="V120" s="225" t="s">
        <v>62</v>
      </c>
      <c r="W120" s="225" t="s">
        <v>63</v>
      </c>
    </row>
    <row r="121" spans="21:23" x14ac:dyDescent="0.35">
      <c r="U121" s="225" t="s">
        <v>62</v>
      </c>
      <c r="V121" s="225" t="s">
        <v>62</v>
      </c>
      <c r="W121" s="225" t="s">
        <v>63</v>
      </c>
    </row>
    <row r="122" spans="21:23" x14ac:dyDescent="0.35">
      <c r="U122" s="225" t="s">
        <v>62</v>
      </c>
      <c r="V122" s="225" t="s">
        <v>62</v>
      </c>
      <c r="W122" s="225" t="s">
        <v>63</v>
      </c>
    </row>
    <row r="123" spans="21:23" x14ac:dyDescent="0.35">
      <c r="U123" s="225" t="s">
        <v>62</v>
      </c>
      <c r="V123" s="225" t="s">
        <v>62</v>
      </c>
      <c r="W123" s="225" t="s">
        <v>63</v>
      </c>
    </row>
    <row r="124" spans="21:23" x14ac:dyDescent="0.35">
      <c r="U124" s="225" t="s">
        <v>62</v>
      </c>
      <c r="V124" s="225" t="s">
        <v>62</v>
      </c>
      <c r="W124" s="225" t="s">
        <v>63</v>
      </c>
    </row>
    <row r="125" spans="21:23" x14ac:dyDescent="0.35">
      <c r="U125" s="225" t="s">
        <v>62</v>
      </c>
      <c r="V125" s="225" t="s">
        <v>62</v>
      </c>
      <c r="W125" s="225" t="s">
        <v>63</v>
      </c>
    </row>
    <row r="126" spans="21:23" x14ac:dyDescent="0.35">
      <c r="U126" s="225" t="s">
        <v>62</v>
      </c>
      <c r="V126" s="225" t="s">
        <v>62</v>
      </c>
      <c r="W126" s="225" t="s">
        <v>63</v>
      </c>
    </row>
    <row r="127" spans="21:23" x14ac:dyDescent="0.35">
      <c r="U127" s="225" t="s">
        <v>62</v>
      </c>
      <c r="V127" s="225" t="s">
        <v>62</v>
      </c>
      <c r="W127" s="225" t="s">
        <v>63</v>
      </c>
    </row>
    <row r="128" spans="21:23" x14ac:dyDescent="0.35">
      <c r="U128" s="225" t="s">
        <v>62</v>
      </c>
      <c r="V128" s="225" t="s">
        <v>62</v>
      </c>
      <c r="W128" s="225" t="s">
        <v>63</v>
      </c>
    </row>
    <row r="129" spans="21:23" x14ac:dyDescent="0.35">
      <c r="U129" s="225" t="s">
        <v>62</v>
      </c>
      <c r="V129" s="225" t="s">
        <v>62</v>
      </c>
      <c r="W129" s="225" t="s">
        <v>63</v>
      </c>
    </row>
    <row r="130" spans="21:23" x14ac:dyDescent="0.35">
      <c r="U130" s="225" t="s">
        <v>62</v>
      </c>
      <c r="V130" s="225" t="s">
        <v>62</v>
      </c>
      <c r="W130" s="225" t="s">
        <v>63</v>
      </c>
    </row>
    <row r="131" spans="21:23" x14ac:dyDescent="0.35">
      <c r="U131" s="225" t="s">
        <v>62</v>
      </c>
      <c r="V131" s="225" t="s">
        <v>62</v>
      </c>
      <c r="W131" s="225" t="s">
        <v>63</v>
      </c>
    </row>
    <row r="132" spans="21:23" x14ac:dyDescent="0.35">
      <c r="U132" s="225" t="s">
        <v>62</v>
      </c>
      <c r="V132" s="225" t="s">
        <v>62</v>
      </c>
      <c r="W132" s="225" t="s">
        <v>63</v>
      </c>
    </row>
    <row r="133" spans="21:23" x14ac:dyDescent="0.35">
      <c r="U133" s="225" t="s">
        <v>62</v>
      </c>
      <c r="V133" s="225" t="s">
        <v>62</v>
      </c>
      <c r="W133" s="225" t="s">
        <v>63</v>
      </c>
    </row>
    <row r="134" spans="21:23" x14ac:dyDescent="0.35">
      <c r="U134" s="225" t="s">
        <v>62</v>
      </c>
      <c r="V134" s="225" t="s">
        <v>62</v>
      </c>
      <c r="W134" s="225" t="s">
        <v>63</v>
      </c>
    </row>
    <row r="135" spans="21:23" x14ac:dyDescent="0.35">
      <c r="U135" s="225" t="s">
        <v>62</v>
      </c>
      <c r="V135" s="225" t="s">
        <v>62</v>
      </c>
      <c r="W135" s="225" t="s">
        <v>63</v>
      </c>
    </row>
    <row r="136" spans="21:23" x14ac:dyDescent="0.35">
      <c r="U136" s="225" t="s">
        <v>62</v>
      </c>
      <c r="V136" s="225" t="s">
        <v>62</v>
      </c>
      <c r="W136" s="225" t="s">
        <v>63</v>
      </c>
    </row>
    <row r="137" spans="21:23" x14ac:dyDescent="0.35">
      <c r="U137" s="225" t="s">
        <v>62</v>
      </c>
      <c r="V137" s="225" t="s">
        <v>62</v>
      </c>
      <c r="W137" s="225" t="s">
        <v>63</v>
      </c>
    </row>
    <row r="138" spans="21:23" x14ac:dyDescent="0.35">
      <c r="U138" s="225" t="s">
        <v>62</v>
      </c>
      <c r="V138" s="225" t="s">
        <v>62</v>
      </c>
      <c r="W138" s="225" t="s">
        <v>63</v>
      </c>
    </row>
    <row r="139" spans="21:23" x14ac:dyDescent="0.35">
      <c r="U139" s="225" t="s">
        <v>62</v>
      </c>
      <c r="V139" s="225" t="s">
        <v>62</v>
      </c>
      <c r="W139" s="225" t="s">
        <v>63</v>
      </c>
    </row>
    <row r="140" spans="21:23" x14ac:dyDescent="0.35">
      <c r="U140" s="225" t="s">
        <v>62</v>
      </c>
      <c r="V140" s="225" t="s">
        <v>62</v>
      </c>
      <c r="W140" s="225" t="s">
        <v>63</v>
      </c>
    </row>
    <row r="141" spans="21:23" x14ac:dyDescent="0.35">
      <c r="U141" s="225" t="s">
        <v>62</v>
      </c>
      <c r="V141" s="225" t="s">
        <v>62</v>
      </c>
      <c r="W141" s="225" t="s">
        <v>63</v>
      </c>
    </row>
    <row r="142" spans="21:23" x14ac:dyDescent="0.35">
      <c r="U142" s="225" t="s">
        <v>62</v>
      </c>
      <c r="V142" s="225" t="s">
        <v>62</v>
      </c>
      <c r="W142" s="225" t="s">
        <v>63</v>
      </c>
    </row>
    <row r="143" spans="21:23" x14ac:dyDescent="0.35">
      <c r="U143" s="225" t="s">
        <v>62</v>
      </c>
      <c r="V143" s="225" t="s">
        <v>62</v>
      </c>
      <c r="W143" s="225" t="s">
        <v>63</v>
      </c>
    </row>
    <row r="144" spans="21:23" x14ac:dyDescent="0.35">
      <c r="U144" s="225" t="s">
        <v>62</v>
      </c>
      <c r="V144" s="225" t="s">
        <v>62</v>
      </c>
      <c r="W144" s="225" t="s">
        <v>63</v>
      </c>
    </row>
    <row r="145" spans="21:23" x14ac:dyDescent="0.35">
      <c r="U145" s="225" t="s">
        <v>62</v>
      </c>
      <c r="V145" s="225" t="s">
        <v>62</v>
      </c>
      <c r="W145" s="225" t="s">
        <v>63</v>
      </c>
    </row>
    <row r="146" spans="21:23" x14ac:dyDescent="0.35">
      <c r="U146" s="225" t="s">
        <v>62</v>
      </c>
      <c r="V146" s="225" t="s">
        <v>62</v>
      </c>
      <c r="W146" s="225" t="s">
        <v>63</v>
      </c>
    </row>
    <row r="147" spans="21:23" x14ac:dyDescent="0.35">
      <c r="U147" s="225" t="s">
        <v>62</v>
      </c>
      <c r="V147" s="225" t="s">
        <v>62</v>
      </c>
      <c r="W147" s="225" t="s">
        <v>63</v>
      </c>
    </row>
    <row r="148" spans="21:23" x14ac:dyDescent="0.35">
      <c r="U148" s="225" t="s">
        <v>62</v>
      </c>
      <c r="V148" s="225" t="s">
        <v>62</v>
      </c>
      <c r="W148" s="225" t="s">
        <v>63</v>
      </c>
    </row>
    <row r="149" spans="21:23" x14ac:dyDescent="0.35">
      <c r="U149" s="225" t="s">
        <v>62</v>
      </c>
      <c r="V149" s="225" t="s">
        <v>62</v>
      </c>
      <c r="W149" s="225" t="s">
        <v>63</v>
      </c>
    </row>
    <row r="150" spans="21:23" x14ac:dyDescent="0.35">
      <c r="U150" s="225" t="s">
        <v>62</v>
      </c>
      <c r="V150" s="225" t="s">
        <v>62</v>
      </c>
      <c r="W150" s="225" t="s">
        <v>63</v>
      </c>
    </row>
    <row r="151" spans="21:23" x14ac:dyDescent="0.35">
      <c r="U151" s="225" t="s">
        <v>62</v>
      </c>
      <c r="V151" s="225" t="s">
        <v>62</v>
      </c>
      <c r="W151" s="225" t="s">
        <v>63</v>
      </c>
    </row>
    <row r="152" spans="21:23" x14ac:dyDescent="0.35">
      <c r="U152" s="225" t="s">
        <v>62</v>
      </c>
      <c r="V152" s="225" t="s">
        <v>62</v>
      </c>
      <c r="W152" s="225" t="s">
        <v>63</v>
      </c>
    </row>
    <row r="153" spans="21:23" x14ac:dyDescent="0.35">
      <c r="U153" s="225" t="s">
        <v>62</v>
      </c>
      <c r="V153" s="225" t="s">
        <v>62</v>
      </c>
      <c r="W153" s="225" t="s">
        <v>63</v>
      </c>
    </row>
    <row r="154" spans="21:23" x14ac:dyDescent="0.35">
      <c r="U154" s="225" t="s">
        <v>62</v>
      </c>
      <c r="V154" s="225" t="s">
        <v>62</v>
      </c>
      <c r="W154" s="225" t="s">
        <v>63</v>
      </c>
    </row>
    <row r="155" spans="21:23" x14ac:dyDescent="0.35">
      <c r="U155" s="225" t="s">
        <v>62</v>
      </c>
      <c r="V155" s="225" t="s">
        <v>62</v>
      </c>
      <c r="W155" s="225" t="s">
        <v>63</v>
      </c>
    </row>
    <row r="156" spans="21:23" x14ac:dyDescent="0.35">
      <c r="U156" s="225" t="s">
        <v>62</v>
      </c>
      <c r="V156" s="225" t="s">
        <v>62</v>
      </c>
      <c r="W156" s="225" t="s">
        <v>63</v>
      </c>
    </row>
    <row r="157" spans="21:23" ht="14.4" customHeight="1" x14ac:dyDescent="0.35">
      <c r="U157" s="225" t="s">
        <v>62</v>
      </c>
      <c r="V157" s="225" t="s">
        <v>62</v>
      </c>
      <c r="W157" s="225" t="s">
        <v>63</v>
      </c>
    </row>
    <row r="158" spans="21:23" ht="14.4" customHeight="1" x14ac:dyDescent="0.35">
      <c r="U158" s="225" t="s">
        <v>62</v>
      </c>
      <c r="V158" s="225" t="s">
        <v>62</v>
      </c>
      <c r="W158" s="225" t="s">
        <v>63</v>
      </c>
    </row>
    <row r="159" spans="21:23" x14ac:dyDescent="0.35">
      <c r="U159" s="225" t="s">
        <v>62</v>
      </c>
      <c r="V159" s="225" t="s">
        <v>62</v>
      </c>
      <c r="W159" s="225" t="s">
        <v>63</v>
      </c>
    </row>
    <row r="160" spans="21:23" x14ac:dyDescent="0.35">
      <c r="U160" s="225" t="s">
        <v>62</v>
      </c>
      <c r="V160" s="225" t="s">
        <v>62</v>
      </c>
      <c r="W160" s="225" t="s">
        <v>63</v>
      </c>
    </row>
    <row r="161" spans="21:23" ht="14.4" customHeight="1" x14ac:dyDescent="0.35">
      <c r="U161" s="225" t="s">
        <v>62</v>
      </c>
      <c r="V161" s="225" t="s">
        <v>62</v>
      </c>
      <c r="W161" s="225" t="s">
        <v>63</v>
      </c>
    </row>
    <row r="162" spans="21:23" ht="14.4" customHeight="1" x14ac:dyDescent="0.35">
      <c r="U162" s="225" t="s">
        <v>62</v>
      </c>
      <c r="V162" s="225" t="s">
        <v>62</v>
      </c>
      <c r="W162" s="225" t="s">
        <v>63</v>
      </c>
    </row>
    <row r="163" spans="21:23" x14ac:dyDescent="0.35">
      <c r="U163" s="225" t="s">
        <v>62</v>
      </c>
      <c r="V163" s="225" t="s">
        <v>62</v>
      </c>
      <c r="W163" s="225" t="s">
        <v>63</v>
      </c>
    </row>
    <row r="164" spans="21:23" x14ac:dyDescent="0.35">
      <c r="U164" s="225" t="s">
        <v>62</v>
      </c>
      <c r="V164" s="225" t="s">
        <v>62</v>
      </c>
      <c r="W164" s="225" t="s">
        <v>63</v>
      </c>
    </row>
    <row r="165" spans="21:23" x14ac:dyDescent="0.35">
      <c r="U165" s="225" t="s">
        <v>62</v>
      </c>
      <c r="V165" s="225" t="s">
        <v>62</v>
      </c>
      <c r="W165" s="225" t="s">
        <v>63</v>
      </c>
    </row>
    <row r="166" spans="21:23" x14ac:dyDescent="0.35">
      <c r="U166" s="225" t="s">
        <v>62</v>
      </c>
      <c r="V166" s="225" t="s">
        <v>62</v>
      </c>
      <c r="W166" s="225" t="s">
        <v>63</v>
      </c>
    </row>
    <row r="167" spans="21:23" x14ac:dyDescent="0.35">
      <c r="U167" s="225" t="s">
        <v>62</v>
      </c>
      <c r="V167" s="225" t="s">
        <v>62</v>
      </c>
      <c r="W167" s="225" t="s">
        <v>63</v>
      </c>
    </row>
    <row r="168" spans="21:23" x14ac:dyDescent="0.35">
      <c r="U168" s="225" t="s">
        <v>62</v>
      </c>
      <c r="V168" s="225" t="s">
        <v>62</v>
      </c>
      <c r="W168" s="225" t="s">
        <v>63</v>
      </c>
    </row>
    <row r="169" spans="21:23" x14ac:dyDescent="0.35">
      <c r="U169" s="225" t="s">
        <v>62</v>
      </c>
      <c r="V169" s="225" t="s">
        <v>62</v>
      </c>
      <c r="W169" s="225" t="s">
        <v>63</v>
      </c>
    </row>
    <row r="170" spans="21:23" x14ac:dyDescent="0.35">
      <c r="U170" s="225" t="s">
        <v>62</v>
      </c>
      <c r="V170" s="225" t="s">
        <v>62</v>
      </c>
      <c r="W170" s="225" t="s">
        <v>63</v>
      </c>
    </row>
    <row r="171" spans="21:23" x14ac:dyDescent="0.35">
      <c r="U171" s="225" t="s">
        <v>62</v>
      </c>
      <c r="V171" s="225" t="s">
        <v>62</v>
      </c>
      <c r="W171" s="225" t="s">
        <v>63</v>
      </c>
    </row>
    <row r="172" spans="21:23" x14ac:dyDescent="0.35">
      <c r="U172" s="225" t="s">
        <v>62</v>
      </c>
      <c r="V172" s="225" t="s">
        <v>62</v>
      </c>
      <c r="W172" s="225" t="s">
        <v>63</v>
      </c>
    </row>
    <row r="173" spans="21:23" x14ac:dyDescent="0.35">
      <c r="U173" s="225" t="s">
        <v>62</v>
      </c>
      <c r="V173" s="225" t="s">
        <v>62</v>
      </c>
      <c r="W173" s="225" t="s">
        <v>63</v>
      </c>
    </row>
    <row r="174" spans="21:23" x14ac:dyDescent="0.35">
      <c r="U174" s="225" t="s">
        <v>62</v>
      </c>
      <c r="V174" s="225" t="s">
        <v>62</v>
      </c>
      <c r="W174" s="225" t="s">
        <v>63</v>
      </c>
    </row>
    <row r="175" spans="21:23" x14ac:dyDescent="0.35">
      <c r="U175" s="225" t="s">
        <v>62</v>
      </c>
      <c r="V175" s="225" t="s">
        <v>62</v>
      </c>
      <c r="W175" s="225" t="s">
        <v>63</v>
      </c>
    </row>
    <row r="176" spans="21:23" x14ac:dyDescent="0.35">
      <c r="U176" s="225" t="s">
        <v>62</v>
      </c>
      <c r="V176" s="225" t="s">
        <v>62</v>
      </c>
      <c r="W176" s="225" t="s">
        <v>63</v>
      </c>
    </row>
    <row r="177" spans="21:23" x14ac:dyDescent="0.35">
      <c r="U177" s="225" t="s">
        <v>62</v>
      </c>
      <c r="V177" s="225" t="s">
        <v>62</v>
      </c>
      <c r="W177" s="225" t="s">
        <v>63</v>
      </c>
    </row>
    <row r="178" spans="21:23" x14ac:dyDescent="0.35">
      <c r="U178" s="225" t="s">
        <v>62</v>
      </c>
      <c r="V178" s="225" t="s">
        <v>62</v>
      </c>
      <c r="W178" s="225" t="s">
        <v>63</v>
      </c>
    </row>
    <row r="179" spans="21:23" x14ac:dyDescent="0.35">
      <c r="U179" s="225" t="s">
        <v>62</v>
      </c>
      <c r="V179" s="225" t="s">
        <v>62</v>
      </c>
      <c r="W179" s="225" t="s">
        <v>63</v>
      </c>
    </row>
    <row r="180" spans="21:23" x14ac:dyDescent="0.35">
      <c r="U180" s="225" t="s">
        <v>62</v>
      </c>
      <c r="V180" s="225" t="s">
        <v>62</v>
      </c>
      <c r="W180" s="225" t="s">
        <v>63</v>
      </c>
    </row>
    <row r="181" spans="21:23" x14ac:dyDescent="0.35">
      <c r="U181" s="225" t="s">
        <v>62</v>
      </c>
      <c r="V181" s="225" t="s">
        <v>62</v>
      </c>
      <c r="W181" s="225" t="s">
        <v>63</v>
      </c>
    </row>
    <row r="182" spans="21:23" x14ac:dyDescent="0.35">
      <c r="U182" s="225" t="s">
        <v>62</v>
      </c>
      <c r="V182" s="225" t="s">
        <v>62</v>
      </c>
      <c r="W182" s="225" t="s">
        <v>63</v>
      </c>
    </row>
    <row r="183" spans="21:23" x14ac:dyDescent="0.35">
      <c r="U183" s="225" t="s">
        <v>62</v>
      </c>
      <c r="V183" s="225" t="s">
        <v>62</v>
      </c>
      <c r="W183" s="225" t="s">
        <v>63</v>
      </c>
    </row>
    <row r="184" spans="21:23" x14ac:dyDescent="0.35">
      <c r="U184" s="225" t="s">
        <v>62</v>
      </c>
      <c r="V184" s="225" t="s">
        <v>62</v>
      </c>
      <c r="W184" s="225" t="s">
        <v>63</v>
      </c>
    </row>
    <row r="185" spans="21:23" x14ac:dyDescent="0.35">
      <c r="U185" s="225" t="s">
        <v>62</v>
      </c>
      <c r="V185" s="225" t="s">
        <v>62</v>
      </c>
      <c r="W185" s="225" t="s">
        <v>63</v>
      </c>
    </row>
    <row r="186" spans="21:23" x14ac:dyDescent="0.35">
      <c r="U186" s="225" t="s">
        <v>62</v>
      </c>
      <c r="V186" s="225" t="s">
        <v>62</v>
      </c>
      <c r="W186" s="225" t="s">
        <v>63</v>
      </c>
    </row>
    <row r="187" spans="21:23" x14ac:dyDescent="0.35">
      <c r="U187" s="225" t="s">
        <v>62</v>
      </c>
      <c r="V187" s="225" t="s">
        <v>62</v>
      </c>
      <c r="W187" s="225" t="s">
        <v>63</v>
      </c>
    </row>
    <row r="188" spans="21:23" x14ac:dyDescent="0.35">
      <c r="U188" s="225" t="s">
        <v>62</v>
      </c>
      <c r="V188" s="225" t="s">
        <v>62</v>
      </c>
      <c r="W188" s="225" t="s">
        <v>63</v>
      </c>
    </row>
    <row r="189" spans="21:23" x14ac:dyDescent="0.35">
      <c r="U189" s="225" t="s">
        <v>62</v>
      </c>
      <c r="V189" s="225" t="s">
        <v>62</v>
      </c>
      <c r="W189" s="225" t="s">
        <v>63</v>
      </c>
    </row>
    <row r="190" spans="21:23" x14ac:dyDescent="0.35">
      <c r="U190" s="225" t="s">
        <v>62</v>
      </c>
      <c r="V190" s="225" t="s">
        <v>62</v>
      </c>
      <c r="W190" s="225" t="s">
        <v>63</v>
      </c>
    </row>
    <row r="191" spans="21:23" x14ac:dyDescent="0.35">
      <c r="U191" s="225" t="s">
        <v>62</v>
      </c>
      <c r="V191" s="225" t="s">
        <v>62</v>
      </c>
      <c r="W191" s="225" t="s">
        <v>63</v>
      </c>
    </row>
    <row r="192" spans="21:23" x14ac:dyDescent="0.35">
      <c r="U192" s="225" t="s">
        <v>62</v>
      </c>
      <c r="V192" s="225" t="s">
        <v>62</v>
      </c>
      <c r="W192" s="225" t="s">
        <v>63</v>
      </c>
    </row>
    <row r="193" spans="21:23" x14ac:dyDescent="0.35">
      <c r="U193" s="225" t="s">
        <v>62</v>
      </c>
      <c r="V193" s="225" t="s">
        <v>62</v>
      </c>
      <c r="W193" s="225" t="s">
        <v>63</v>
      </c>
    </row>
    <row r="194" spans="21:23" x14ac:dyDescent="0.35">
      <c r="U194" s="225" t="s">
        <v>62</v>
      </c>
      <c r="V194" s="225" t="s">
        <v>62</v>
      </c>
      <c r="W194" s="225" t="s">
        <v>63</v>
      </c>
    </row>
    <row r="195" spans="21:23" x14ac:dyDescent="0.35">
      <c r="U195" s="225" t="s">
        <v>62</v>
      </c>
      <c r="V195" s="225" t="s">
        <v>62</v>
      </c>
      <c r="W195" s="225" t="s">
        <v>63</v>
      </c>
    </row>
    <row r="196" spans="21:23" x14ac:dyDescent="0.35">
      <c r="U196" s="225" t="s">
        <v>62</v>
      </c>
      <c r="V196" s="225" t="s">
        <v>62</v>
      </c>
      <c r="W196" s="225" t="s">
        <v>63</v>
      </c>
    </row>
    <row r="197" spans="21:23" x14ac:dyDescent="0.35">
      <c r="U197" s="225" t="s">
        <v>62</v>
      </c>
      <c r="V197" s="225" t="s">
        <v>62</v>
      </c>
      <c r="W197" s="225" t="s">
        <v>63</v>
      </c>
    </row>
    <row r="198" spans="21:23" x14ac:dyDescent="0.35">
      <c r="U198" s="225" t="s">
        <v>62</v>
      </c>
      <c r="V198" s="225" t="s">
        <v>62</v>
      </c>
      <c r="W198" s="225" t="s">
        <v>63</v>
      </c>
    </row>
    <row r="199" spans="21:23" x14ac:dyDescent="0.35">
      <c r="U199" s="225" t="s">
        <v>62</v>
      </c>
      <c r="V199" s="225" t="s">
        <v>62</v>
      </c>
      <c r="W199" s="225" t="s">
        <v>63</v>
      </c>
    </row>
    <row r="200" spans="21:23" x14ac:dyDescent="0.35">
      <c r="U200" s="225" t="s">
        <v>62</v>
      </c>
      <c r="V200" s="225" t="s">
        <v>62</v>
      </c>
      <c r="W200" s="225" t="s">
        <v>63</v>
      </c>
    </row>
    <row r="201" spans="21:23" x14ac:dyDescent="0.35">
      <c r="U201" s="225" t="s">
        <v>62</v>
      </c>
      <c r="V201" s="225" t="s">
        <v>62</v>
      </c>
      <c r="W201" s="225" t="s">
        <v>63</v>
      </c>
    </row>
    <row r="202" spans="21:23" x14ac:dyDescent="0.35">
      <c r="U202" s="225" t="s">
        <v>62</v>
      </c>
      <c r="V202" s="225" t="s">
        <v>62</v>
      </c>
      <c r="W202" s="225" t="s">
        <v>63</v>
      </c>
    </row>
    <row r="203" spans="21:23" x14ac:dyDescent="0.35">
      <c r="U203" s="225" t="s">
        <v>62</v>
      </c>
      <c r="V203" s="225" t="s">
        <v>62</v>
      </c>
      <c r="W203" s="225" t="s">
        <v>63</v>
      </c>
    </row>
    <row r="204" spans="21:23" x14ac:dyDescent="0.35">
      <c r="U204" s="225" t="s">
        <v>62</v>
      </c>
      <c r="V204" s="225" t="s">
        <v>62</v>
      </c>
      <c r="W204" s="225" t="s">
        <v>63</v>
      </c>
    </row>
    <row r="205" spans="21:23" x14ac:dyDescent="0.35">
      <c r="U205" s="225" t="s">
        <v>62</v>
      </c>
      <c r="V205" s="225" t="s">
        <v>62</v>
      </c>
      <c r="W205" s="225" t="s">
        <v>63</v>
      </c>
    </row>
    <row r="206" spans="21:23" x14ac:dyDescent="0.35">
      <c r="U206" s="225" t="s">
        <v>62</v>
      </c>
      <c r="V206" s="225" t="s">
        <v>62</v>
      </c>
      <c r="W206" s="225" t="s">
        <v>63</v>
      </c>
    </row>
    <row r="207" spans="21:23" x14ac:dyDescent="0.35">
      <c r="U207" s="225" t="s">
        <v>62</v>
      </c>
      <c r="V207" s="225" t="s">
        <v>62</v>
      </c>
      <c r="W207" s="225" t="s">
        <v>63</v>
      </c>
    </row>
    <row r="208" spans="21:23" x14ac:dyDescent="0.35">
      <c r="U208" s="225" t="s">
        <v>62</v>
      </c>
      <c r="V208" s="225" t="s">
        <v>62</v>
      </c>
      <c r="W208" s="225" t="s">
        <v>63</v>
      </c>
    </row>
    <row r="209" spans="21:23" x14ac:dyDescent="0.35">
      <c r="U209" s="225" t="s">
        <v>62</v>
      </c>
      <c r="V209" s="225" t="s">
        <v>62</v>
      </c>
      <c r="W209" s="225" t="s">
        <v>63</v>
      </c>
    </row>
    <row r="210" spans="21:23" x14ac:dyDescent="0.35">
      <c r="U210" s="225" t="s">
        <v>62</v>
      </c>
      <c r="V210" s="225" t="s">
        <v>62</v>
      </c>
      <c r="W210" s="225" t="s">
        <v>63</v>
      </c>
    </row>
    <row r="211" spans="21:23" x14ac:dyDescent="0.35">
      <c r="U211" s="225" t="s">
        <v>62</v>
      </c>
      <c r="V211" s="225" t="s">
        <v>62</v>
      </c>
      <c r="W211" s="225" t="s">
        <v>63</v>
      </c>
    </row>
    <row r="212" spans="21:23" x14ac:dyDescent="0.35">
      <c r="U212" s="225" t="s">
        <v>62</v>
      </c>
      <c r="V212" s="225" t="s">
        <v>62</v>
      </c>
      <c r="W212" s="225" t="s">
        <v>63</v>
      </c>
    </row>
    <row r="213" spans="21:23" x14ac:dyDescent="0.35">
      <c r="U213" s="225" t="s">
        <v>62</v>
      </c>
      <c r="V213" s="225" t="s">
        <v>62</v>
      </c>
      <c r="W213" s="225" t="s">
        <v>63</v>
      </c>
    </row>
    <row r="214" spans="21:23" x14ac:dyDescent="0.35">
      <c r="U214" s="225" t="s">
        <v>62</v>
      </c>
      <c r="V214" s="225" t="s">
        <v>62</v>
      </c>
      <c r="W214" s="225" t="s">
        <v>63</v>
      </c>
    </row>
    <row r="215" spans="21:23" x14ac:dyDescent="0.35">
      <c r="U215" s="225" t="s">
        <v>62</v>
      </c>
      <c r="V215" s="225" t="s">
        <v>62</v>
      </c>
      <c r="W215" s="225" t="s">
        <v>63</v>
      </c>
    </row>
    <row r="216" spans="21:23" x14ac:dyDescent="0.35">
      <c r="U216" s="225" t="s">
        <v>62</v>
      </c>
      <c r="V216" s="225" t="s">
        <v>62</v>
      </c>
      <c r="W216" s="225" t="s">
        <v>63</v>
      </c>
    </row>
    <row r="217" spans="21:23" x14ac:dyDescent="0.35">
      <c r="U217" s="225" t="s">
        <v>62</v>
      </c>
      <c r="V217" s="225" t="s">
        <v>62</v>
      </c>
      <c r="W217" s="225" t="s">
        <v>63</v>
      </c>
    </row>
    <row r="218" spans="21:23" x14ac:dyDescent="0.35">
      <c r="U218" s="225" t="s">
        <v>62</v>
      </c>
      <c r="V218" s="225" t="s">
        <v>62</v>
      </c>
      <c r="W218" s="225" t="s">
        <v>63</v>
      </c>
    </row>
    <row r="219" spans="21:23" x14ac:dyDescent="0.35">
      <c r="U219" s="225" t="s">
        <v>62</v>
      </c>
      <c r="V219" s="225" t="s">
        <v>62</v>
      </c>
      <c r="W219" s="225" t="s">
        <v>63</v>
      </c>
    </row>
    <row r="220" spans="21:23" x14ac:dyDescent="0.35">
      <c r="U220" s="225" t="s">
        <v>62</v>
      </c>
      <c r="V220" s="225" t="s">
        <v>62</v>
      </c>
      <c r="W220" s="225" t="s">
        <v>63</v>
      </c>
    </row>
    <row r="221" spans="21:23" x14ac:dyDescent="0.35">
      <c r="U221" s="225" t="s">
        <v>62</v>
      </c>
      <c r="V221" s="225" t="s">
        <v>62</v>
      </c>
      <c r="W221" s="225" t="s">
        <v>63</v>
      </c>
    </row>
    <row r="222" spans="21:23" x14ac:dyDescent="0.35">
      <c r="U222" s="225" t="s">
        <v>62</v>
      </c>
      <c r="V222" s="225" t="s">
        <v>62</v>
      </c>
      <c r="W222" s="225" t="s">
        <v>63</v>
      </c>
    </row>
    <row r="223" spans="21:23" x14ac:dyDescent="0.35">
      <c r="U223" s="225" t="s">
        <v>62</v>
      </c>
      <c r="V223" s="225" t="s">
        <v>62</v>
      </c>
      <c r="W223" s="225" t="s">
        <v>63</v>
      </c>
    </row>
    <row r="224" spans="21:23" x14ac:dyDescent="0.35">
      <c r="U224" s="225" t="s">
        <v>62</v>
      </c>
      <c r="V224" s="225" t="s">
        <v>62</v>
      </c>
      <c r="W224" s="225" t="s">
        <v>63</v>
      </c>
    </row>
    <row r="225" spans="21:23" x14ac:dyDescent="0.35">
      <c r="U225" s="225" t="s">
        <v>62</v>
      </c>
      <c r="V225" s="225" t="s">
        <v>62</v>
      </c>
      <c r="W225" s="225" t="s">
        <v>63</v>
      </c>
    </row>
    <row r="226" spans="21:23" x14ac:dyDescent="0.35">
      <c r="U226" s="225" t="s">
        <v>62</v>
      </c>
      <c r="V226" s="225" t="s">
        <v>62</v>
      </c>
      <c r="W226" s="225" t="s">
        <v>63</v>
      </c>
    </row>
    <row r="227" spans="21:23" x14ac:dyDescent="0.35">
      <c r="U227" s="225" t="s">
        <v>62</v>
      </c>
      <c r="V227" s="225" t="s">
        <v>62</v>
      </c>
      <c r="W227" s="225" t="s">
        <v>63</v>
      </c>
    </row>
    <row r="228" spans="21:23" x14ac:dyDescent="0.35">
      <c r="U228" s="225" t="s">
        <v>62</v>
      </c>
      <c r="V228" s="225" t="s">
        <v>62</v>
      </c>
      <c r="W228" s="225" t="s">
        <v>63</v>
      </c>
    </row>
    <row r="229" spans="21:23" x14ac:dyDescent="0.35">
      <c r="U229" s="225" t="s">
        <v>62</v>
      </c>
      <c r="V229" s="225" t="s">
        <v>62</v>
      </c>
      <c r="W229" s="225" t="s">
        <v>63</v>
      </c>
    </row>
    <row r="230" spans="21:23" x14ac:dyDescent="0.35">
      <c r="U230" s="225" t="s">
        <v>62</v>
      </c>
      <c r="V230" s="225" t="s">
        <v>62</v>
      </c>
      <c r="W230" s="225" t="s">
        <v>63</v>
      </c>
    </row>
    <row r="231" spans="21:23" x14ac:dyDescent="0.35">
      <c r="U231" s="225" t="s">
        <v>62</v>
      </c>
      <c r="V231" s="225" t="s">
        <v>62</v>
      </c>
      <c r="W231" s="225" t="s">
        <v>63</v>
      </c>
    </row>
    <row r="232" spans="21:23" x14ac:dyDescent="0.35">
      <c r="U232" s="225" t="s">
        <v>62</v>
      </c>
      <c r="V232" s="225" t="s">
        <v>62</v>
      </c>
      <c r="W232" s="225" t="s">
        <v>63</v>
      </c>
    </row>
    <row r="233" spans="21:23" x14ac:dyDescent="0.35">
      <c r="U233" s="225" t="s">
        <v>62</v>
      </c>
      <c r="V233" s="225" t="s">
        <v>62</v>
      </c>
      <c r="W233" s="225" t="s">
        <v>63</v>
      </c>
    </row>
    <row r="234" spans="21:23" x14ac:dyDescent="0.35">
      <c r="U234" s="225" t="s">
        <v>62</v>
      </c>
      <c r="V234" s="225" t="s">
        <v>62</v>
      </c>
      <c r="W234" s="225" t="s">
        <v>63</v>
      </c>
    </row>
    <row r="235" spans="21:23" x14ac:dyDescent="0.35">
      <c r="U235" s="225" t="s">
        <v>62</v>
      </c>
      <c r="V235" s="225" t="s">
        <v>62</v>
      </c>
      <c r="W235" s="225" t="s">
        <v>63</v>
      </c>
    </row>
    <row r="236" spans="21:23" x14ac:dyDescent="0.35">
      <c r="U236" s="225" t="s">
        <v>62</v>
      </c>
      <c r="V236" s="225" t="s">
        <v>62</v>
      </c>
      <c r="W236" s="225" t="s">
        <v>63</v>
      </c>
    </row>
    <row r="237" spans="21:23" x14ac:dyDescent="0.35">
      <c r="U237" s="225" t="s">
        <v>62</v>
      </c>
      <c r="V237" s="225" t="s">
        <v>62</v>
      </c>
      <c r="W237" s="225" t="s">
        <v>63</v>
      </c>
    </row>
    <row r="238" spans="21:23" x14ac:dyDescent="0.35">
      <c r="U238" s="225" t="s">
        <v>62</v>
      </c>
      <c r="V238" s="225" t="s">
        <v>62</v>
      </c>
      <c r="W238" s="225" t="s">
        <v>63</v>
      </c>
    </row>
    <row r="239" spans="21:23" x14ac:dyDescent="0.35">
      <c r="U239" s="225" t="s">
        <v>62</v>
      </c>
      <c r="V239" s="225" t="s">
        <v>62</v>
      </c>
      <c r="W239" s="225" t="s">
        <v>63</v>
      </c>
    </row>
    <row r="240" spans="21:23" x14ac:dyDescent="0.35">
      <c r="U240" s="225" t="s">
        <v>62</v>
      </c>
      <c r="V240" s="225" t="s">
        <v>62</v>
      </c>
      <c r="W240" s="225" t="s">
        <v>63</v>
      </c>
    </row>
    <row r="241" spans="21:23" x14ac:dyDescent="0.35">
      <c r="U241" s="225" t="s">
        <v>62</v>
      </c>
      <c r="V241" s="225" t="s">
        <v>62</v>
      </c>
      <c r="W241" s="225" t="s">
        <v>63</v>
      </c>
    </row>
    <row r="242" spans="21:23" x14ac:dyDescent="0.35">
      <c r="U242" s="225" t="s">
        <v>62</v>
      </c>
      <c r="V242" s="225" t="s">
        <v>62</v>
      </c>
      <c r="W242" s="225" t="s">
        <v>63</v>
      </c>
    </row>
    <row r="243" spans="21:23" x14ac:dyDescent="0.35">
      <c r="U243" s="225" t="s">
        <v>62</v>
      </c>
      <c r="V243" s="225" t="s">
        <v>62</v>
      </c>
      <c r="W243" s="225" t="s">
        <v>63</v>
      </c>
    </row>
    <row r="244" spans="21:23" x14ac:dyDescent="0.35">
      <c r="U244" s="225" t="s">
        <v>62</v>
      </c>
      <c r="V244" s="225" t="s">
        <v>62</v>
      </c>
      <c r="W244" s="225" t="s">
        <v>63</v>
      </c>
    </row>
    <row r="245" spans="21:23" x14ac:dyDescent="0.35">
      <c r="U245" s="225" t="s">
        <v>62</v>
      </c>
      <c r="V245" s="225" t="s">
        <v>62</v>
      </c>
      <c r="W245" s="225" t="s">
        <v>63</v>
      </c>
    </row>
    <row r="246" spans="21:23" x14ac:dyDescent="0.35">
      <c r="U246" s="225" t="s">
        <v>62</v>
      </c>
      <c r="V246" s="225" t="s">
        <v>62</v>
      </c>
      <c r="W246" s="225" t="s">
        <v>63</v>
      </c>
    </row>
    <row r="247" spans="21:23" x14ac:dyDescent="0.35">
      <c r="U247" s="225" t="s">
        <v>62</v>
      </c>
      <c r="V247" s="225" t="s">
        <v>62</v>
      </c>
      <c r="W247" s="225" t="s">
        <v>63</v>
      </c>
    </row>
    <row r="248" spans="21:23" ht="14.4" customHeight="1" x14ac:dyDescent="0.35">
      <c r="U248" s="225" t="s">
        <v>62</v>
      </c>
      <c r="V248" s="225" t="s">
        <v>62</v>
      </c>
      <c r="W248" s="225" t="s">
        <v>63</v>
      </c>
    </row>
    <row r="249" spans="21:23" ht="14.4" customHeight="1" x14ac:dyDescent="0.35">
      <c r="U249" s="225" t="s">
        <v>62</v>
      </c>
      <c r="V249" s="225" t="s">
        <v>62</v>
      </c>
      <c r="W249" s="225" t="s">
        <v>63</v>
      </c>
    </row>
    <row r="250" spans="21:23" ht="14.4" customHeight="1" x14ac:dyDescent="0.35">
      <c r="U250" s="225" t="s">
        <v>62</v>
      </c>
      <c r="V250" s="225" t="s">
        <v>62</v>
      </c>
      <c r="W250" s="225" t="s">
        <v>63</v>
      </c>
    </row>
    <row r="251" spans="21:23" ht="14.4" customHeight="1" x14ac:dyDescent="0.35">
      <c r="U251" s="225" t="s">
        <v>62</v>
      </c>
      <c r="V251" s="225" t="s">
        <v>62</v>
      </c>
      <c r="W251" s="225" t="s">
        <v>63</v>
      </c>
    </row>
    <row r="252" spans="21:23" x14ac:dyDescent="0.35">
      <c r="U252" s="225" t="s">
        <v>62</v>
      </c>
      <c r="V252" s="225" t="s">
        <v>62</v>
      </c>
      <c r="W252" s="225" t="s">
        <v>63</v>
      </c>
    </row>
    <row r="253" spans="21:23" x14ac:dyDescent="0.35">
      <c r="U253" s="225" t="s">
        <v>62</v>
      </c>
      <c r="V253" s="225" t="s">
        <v>62</v>
      </c>
      <c r="W253" s="225" t="s">
        <v>63</v>
      </c>
    </row>
    <row r="254" spans="21:23" x14ac:dyDescent="0.35">
      <c r="U254" s="225" t="s">
        <v>62</v>
      </c>
      <c r="V254" s="225" t="s">
        <v>62</v>
      </c>
      <c r="W254" s="225" t="s">
        <v>63</v>
      </c>
    </row>
    <row r="255" spans="21:23" x14ac:dyDescent="0.35">
      <c r="U255" s="225" t="s">
        <v>62</v>
      </c>
      <c r="V255" s="225" t="s">
        <v>62</v>
      </c>
      <c r="W255" s="225" t="s">
        <v>63</v>
      </c>
    </row>
    <row r="256" spans="21:23" x14ac:dyDescent="0.35">
      <c r="U256" s="225" t="s">
        <v>62</v>
      </c>
      <c r="V256" s="225" t="s">
        <v>62</v>
      </c>
      <c r="W256" s="225" t="s">
        <v>63</v>
      </c>
    </row>
    <row r="257" spans="21:23" x14ac:dyDescent="0.35">
      <c r="U257" s="225" t="s">
        <v>62</v>
      </c>
      <c r="V257" s="225" t="s">
        <v>62</v>
      </c>
      <c r="W257" s="225" t="s">
        <v>63</v>
      </c>
    </row>
    <row r="258" spans="21:23" x14ac:dyDescent="0.35">
      <c r="U258" s="225" t="s">
        <v>62</v>
      </c>
      <c r="V258" s="225" t="s">
        <v>62</v>
      </c>
      <c r="W258" s="225" t="s">
        <v>63</v>
      </c>
    </row>
    <row r="259" spans="21:23" x14ac:dyDescent="0.35">
      <c r="U259" s="225" t="s">
        <v>62</v>
      </c>
      <c r="V259" s="225" t="s">
        <v>62</v>
      </c>
      <c r="W259" s="225" t="s">
        <v>63</v>
      </c>
    </row>
    <row r="260" spans="21:23" x14ac:dyDescent="0.35">
      <c r="U260" s="225" t="s">
        <v>62</v>
      </c>
      <c r="V260" s="225" t="s">
        <v>62</v>
      </c>
      <c r="W260" s="225" t="s">
        <v>63</v>
      </c>
    </row>
    <row r="261" spans="21:23" x14ac:dyDescent="0.35">
      <c r="U261" s="225" t="s">
        <v>62</v>
      </c>
      <c r="V261" s="225" t="s">
        <v>62</v>
      </c>
      <c r="W261" s="225" t="s">
        <v>63</v>
      </c>
    </row>
    <row r="262" spans="21:23" x14ac:dyDescent="0.35">
      <c r="U262" s="225" t="s">
        <v>62</v>
      </c>
      <c r="V262" s="225" t="s">
        <v>62</v>
      </c>
      <c r="W262" s="225" t="s">
        <v>63</v>
      </c>
    </row>
    <row r="263" spans="21:23" x14ac:dyDescent="0.35">
      <c r="U263" s="225" t="s">
        <v>62</v>
      </c>
      <c r="V263" s="225" t="s">
        <v>62</v>
      </c>
      <c r="W263" s="225" t="s">
        <v>63</v>
      </c>
    </row>
    <row r="264" spans="21:23" x14ac:dyDescent="0.35">
      <c r="U264" s="225" t="s">
        <v>62</v>
      </c>
      <c r="V264" s="225" t="s">
        <v>62</v>
      </c>
      <c r="W264" s="225" t="s">
        <v>63</v>
      </c>
    </row>
    <row r="265" spans="21:23" x14ac:dyDescent="0.35">
      <c r="U265" s="225" t="s">
        <v>62</v>
      </c>
      <c r="V265" s="225" t="s">
        <v>62</v>
      </c>
      <c r="W265" s="225" t="s">
        <v>63</v>
      </c>
    </row>
    <row r="266" spans="21:23" x14ac:dyDescent="0.35">
      <c r="U266" s="225" t="s">
        <v>62</v>
      </c>
      <c r="V266" s="225" t="s">
        <v>62</v>
      </c>
      <c r="W266" s="225" t="s">
        <v>63</v>
      </c>
    </row>
    <row r="267" spans="21:23" x14ac:dyDescent="0.35">
      <c r="U267" s="225" t="s">
        <v>62</v>
      </c>
      <c r="V267" s="225" t="s">
        <v>62</v>
      </c>
      <c r="W267" s="225" t="s">
        <v>63</v>
      </c>
    </row>
    <row r="268" spans="21:23" x14ac:dyDescent="0.35">
      <c r="U268" s="225" t="s">
        <v>62</v>
      </c>
      <c r="V268" s="225" t="s">
        <v>62</v>
      </c>
      <c r="W268" s="225" t="s">
        <v>63</v>
      </c>
    </row>
    <row r="269" spans="21:23" x14ac:dyDescent="0.35">
      <c r="U269" s="225" t="s">
        <v>62</v>
      </c>
      <c r="V269" s="225" t="s">
        <v>62</v>
      </c>
      <c r="W269" s="225" t="s">
        <v>63</v>
      </c>
    </row>
    <row r="270" spans="21:23" x14ac:dyDescent="0.35">
      <c r="U270" s="225" t="s">
        <v>62</v>
      </c>
      <c r="V270" s="225" t="s">
        <v>62</v>
      </c>
      <c r="W270" s="225" t="s">
        <v>63</v>
      </c>
    </row>
    <row r="271" spans="21:23" x14ac:dyDescent="0.35">
      <c r="U271" s="225" t="s">
        <v>62</v>
      </c>
      <c r="V271" s="225" t="s">
        <v>62</v>
      </c>
      <c r="W271" s="225" t="s">
        <v>63</v>
      </c>
    </row>
    <row r="272" spans="21:23" x14ac:dyDescent="0.35">
      <c r="U272" s="225" t="s">
        <v>62</v>
      </c>
      <c r="V272" s="225" t="s">
        <v>62</v>
      </c>
      <c r="W272" s="225" t="s">
        <v>63</v>
      </c>
    </row>
    <row r="273" spans="21:23" x14ac:dyDescent="0.35">
      <c r="U273" s="225" t="s">
        <v>62</v>
      </c>
      <c r="V273" s="225" t="s">
        <v>62</v>
      </c>
      <c r="W273" s="225" t="s">
        <v>63</v>
      </c>
    </row>
    <row r="274" spans="21:23" x14ac:dyDescent="0.35">
      <c r="U274" s="225" t="s">
        <v>62</v>
      </c>
      <c r="V274" s="225" t="s">
        <v>62</v>
      </c>
      <c r="W274" s="225" t="s">
        <v>63</v>
      </c>
    </row>
    <row r="275" spans="21:23" x14ac:dyDescent="0.35">
      <c r="U275" s="225" t="s">
        <v>62</v>
      </c>
      <c r="V275" s="225" t="s">
        <v>62</v>
      </c>
      <c r="W275" s="225" t="s">
        <v>63</v>
      </c>
    </row>
    <row r="276" spans="21:23" x14ac:dyDescent="0.35">
      <c r="U276" s="225" t="s">
        <v>62</v>
      </c>
      <c r="V276" s="225" t="s">
        <v>62</v>
      </c>
      <c r="W276" s="225" t="s">
        <v>63</v>
      </c>
    </row>
    <row r="277" spans="21:23" x14ac:dyDescent="0.35">
      <c r="U277" s="225" t="s">
        <v>62</v>
      </c>
      <c r="V277" s="225" t="s">
        <v>62</v>
      </c>
      <c r="W277" s="225" t="s">
        <v>63</v>
      </c>
    </row>
    <row r="278" spans="21:23" x14ac:dyDescent="0.35">
      <c r="U278" s="225" t="s">
        <v>62</v>
      </c>
      <c r="V278" s="225" t="s">
        <v>62</v>
      </c>
      <c r="W278" s="225" t="s">
        <v>63</v>
      </c>
    </row>
    <row r="279" spans="21:23" x14ac:dyDescent="0.35">
      <c r="U279" s="225" t="s">
        <v>62</v>
      </c>
      <c r="V279" s="225" t="s">
        <v>62</v>
      </c>
      <c r="W279" s="225" t="s">
        <v>63</v>
      </c>
    </row>
    <row r="280" spans="21:23" x14ac:dyDescent="0.35">
      <c r="U280" s="225" t="s">
        <v>62</v>
      </c>
      <c r="V280" s="225" t="s">
        <v>62</v>
      </c>
      <c r="W280" s="225" t="s">
        <v>63</v>
      </c>
    </row>
    <row r="281" spans="21:23" x14ac:dyDescent="0.35">
      <c r="U281" s="225" t="s">
        <v>62</v>
      </c>
      <c r="V281" s="225" t="s">
        <v>62</v>
      </c>
      <c r="W281" s="225" t="s">
        <v>63</v>
      </c>
    </row>
    <row r="282" spans="21:23" x14ac:dyDescent="0.35">
      <c r="U282" s="225" t="s">
        <v>62</v>
      </c>
      <c r="V282" s="225" t="s">
        <v>62</v>
      </c>
      <c r="W282" s="225" t="s">
        <v>63</v>
      </c>
    </row>
    <row r="283" spans="21:23" x14ac:dyDescent="0.35">
      <c r="U283" s="225" t="s">
        <v>62</v>
      </c>
      <c r="V283" s="225" t="s">
        <v>62</v>
      </c>
      <c r="W283" s="225" t="s">
        <v>63</v>
      </c>
    </row>
    <row r="284" spans="21:23" x14ac:dyDescent="0.35">
      <c r="U284" s="225" t="s">
        <v>62</v>
      </c>
      <c r="V284" s="225" t="s">
        <v>62</v>
      </c>
      <c r="W284" s="225" t="s">
        <v>63</v>
      </c>
    </row>
    <row r="285" spans="21:23" x14ac:dyDescent="0.35">
      <c r="U285" s="225" t="s">
        <v>62</v>
      </c>
      <c r="V285" s="225" t="s">
        <v>62</v>
      </c>
      <c r="W285" s="225" t="s">
        <v>63</v>
      </c>
    </row>
    <row r="286" spans="21:23" x14ac:dyDescent="0.35">
      <c r="U286" s="225" t="s">
        <v>62</v>
      </c>
      <c r="V286" s="225" t="s">
        <v>62</v>
      </c>
      <c r="W286" s="225" t="s">
        <v>63</v>
      </c>
    </row>
    <row r="287" spans="21:23" x14ac:dyDescent="0.35">
      <c r="U287" s="225" t="s">
        <v>62</v>
      </c>
      <c r="V287" s="225" t="s">
        <v>62</v>
      </c>
      <c r="W287" s="225" t="s">
        <v>63</v>
      </c>
    </row>
    <row r="288" spans="21:23" x14ac:dyDescent="0.35">
      <c r="U288" s="225" t="s">
        <v>62</v>
      </c>
      <c r="V288" s="225" t="s">
        <v>62</v>
      </c>
      <c r="W288" s="225" t="s">
        <v>63</v>
      </c>
    </row>
    <row r="289" spans="21:23" x14ac:dyDescent="0.35">
      <c r="U289" s="225" t="s">
        <v>62</v>
      </c>
      <c r="V289" s="225" t="s">
        <v>62</v>
      </c>
      <c r="W289" s="225" t="s">
        <v>63</v>
      </c>
    </row>
    <row r="290" spans="21:23" x14ac:dyDescent="0.35">
      <c r="U290" s="225" t="s">
        <v>62</v>
      </c>
      <c r="V290" s="225" t="s">
        <v>62</v>
      </c>
      <c r="W290" s="225" t="s">
        <v>63</v>
      </c>
    </row>
    <row r="291" spans="21:23" x14ac:dyDescent="0.35">
      <c r="U291" s="225" t="s">
        <v>62</v>
      </c>
      <c r="V291" s="225" t="s">
        <v>62</v>
      </c>
      <c r="W291" s="225" t="s">
        <v>63</v>
      </c>
    </row>
    <row r="292" spans="21:23" x14ac:dyDescent="0.35">
      <c r="U292" s="225" t="s">
        <v>62</v>
      </c>
      <c r="V292" s="225" t="s">
        <v>62</v>
      </c>
      <c r="W292" s="225" t="s">
        <v>63</v>
      </c>
    </row>
    <row r="293" spans="21:23" x14ac:dyDescent="0.35">
      <c r="U293" s="225" t="s">
        <v>62</v>
      </c>
      <c r="V293" s="225" t="s">
        <v>62</v>
      </c>
      <c r="W293" s="225" t="s">
        <v>63</v>
      </c>
    </row>
    <row r="294" spans="21:23" x14ac:dyDescent="0.35">
      <c r="U294" s="225" t="s">
        <v>62</v>
      </c>
      <c r="V294" s="225" t="s">
        <v>62</v>
      </c>
      <c r="W294" s="225" t="s">
        <v>63</v>
      </c>
    </row>
    <row r="295" spans="21:23" x14ac:dyDescent="0.35">
      <c r="U295" s="225" t="s">
        <v>62</v>
      </c>
      <c r="V295" s="225" t="s">
        <v>62</v>
      </c>
      <c r="W295" s="225" t="s">
        <v>63</v>
      </c>
    </row>
    <row r="296" spans="21:23" x14ac:dyDescent="0.35">
      <c r="U296" s="225" t="s">
        <v>62</v>
      </c>
      <c r="V296" s="225" t="s">
        <v>62</v>
      </c>
      <c r="W296" s="225" t="s">
        <v>63</v>
      </c>
    </row>
    <row r="297" spans="21:23" x14ac:dyDescent="0.35">
      <c r="U297" s="225" t="s">
        <v>62</v>
      </c>
      <c r="V297" s="225" t="s">
        <v>62</v>
      </c>
      <c r="W297" s="225" t="s">
        <v>63</v>
      </c>
    </row>
    <row r="298" spans="21:23" ht="14.4" customHeight="1" x14ac:dyDescent="0.35">
      <c r="U298" s="225" t="s">
        <v>62</v>
      </c>
      <c r="V298" s="225" t="s">
        <v>62</v>
      </c>
      <c r="W298" s="225" t="s">
        <v>63</v>
      </c>
    </row>
    <row r="299" spans="21:23" ht="14.4" customHeight="1" x14ac:dyDescent="0.35">
      <c r="U299" s="225" t="s">
        <v>62</v>
      </c>
      <c r="V299" s="225" t="s">
        <v>62</v>
      </c>
      <c r="W299" s="225" t="s">
        <v>63</v>
      </c>
    </row>
    <row r="300" spans="21:23" ht="14.4" customHeight="1" x14ac:dyDescent="0.35">
      <c r="U300" s="225" t="s">
        <v>62</v>
      </c>
      <c r="V300" s="225" t="s">
        <v>62</v>
      </c>
      <c r="W300" s="225" t="s">
        <v>63</v>
      </c>
    </row>
    <row r="301" spans="21:23" ht="14.4" customHeight="1" x14ac:dyDescent="0.35">
      <c r="U301" s="225" t="s">
        <v>62</v>
      </c>
      <c r="V301" s="225" t="s">
        <v>62</v>
      </c>
      <c r="W301" s="225" t="s">
        <v>63</v>
      </c>
    </row>
    <row r="302" spans="21:23" x14ac:dyDescent="0.35">
      <c r="U302" s="225" t="s">
        <v>62</v>
      </c>
      <c r="V302" s="225" t="s">
        <v>62</v>
      </c>
      <c r="W302" s="225" t="s">
        <v>63</v>
      </c>
    </row>
    <row r="303" spans="21:23" x14ac:dyDescent="0.35">
      <c r="U303" s="225" t="s">
        <v>62</v>
      </c>
      <c r="V303" s="225" t="s">
        <v>62</v>
      </c>
      <c r="W303" s="225" t="s">
        <v>63</v>
      </c>
    </row>
    <row r="304" spans="21:23" x14ac:dyDescent="0.35">
      <c r="U304" s="225" t="s">
        <v>62</v>
      </c>
      <c r="V304" s="225" t="s">
        <v>62</v>
      </c>
      <c r="W304" s="225" t="s">
        <v>63</v>
      </c>
    </row>
    <row r="305" spans="21:23" x14ac:dyDescent="0.35">
      <c r="U305" s="225" t="s">
        <v>62</v>
      </c>
      <c r="V305" s="225" t="s">
        <v>62</v>
      </c>
      <c r="W305" s="225" t="s">
        <v>63</v>
      </c>
    </row>
    <row r="306" spans="21:23" x14ac:dyDescent="0.35">
      <c r="U306" s="225" t="s">
        <v>62</v>
      </c>
      <c r="V306" s="225" t="s">
        <v>62</v>
      </c>
      <c r="W306" s="225" t="s">
        <v>63</v>
      </c>
    </row>
    <row r="307" spans="21:23" x14ac:dyDescent="0.35">
      <c r="U307" s="225" t="s">
        <v>62</v>
      </c>
      <c r="V307" s="225" t="s">
        <v>62</v>
      </c>
      <c r="W307" s="225" t="s">
        <v>63</v>
      </c>
    </row>
    <row r="308" spans="21:23" x14ac:dyDescent="0.35">
      <c r="U308" s="225" t="s">
        <v>62</v>
      </c>
      <c r="V308" s="225" t="s">
        <v>62</v>
      </c>
      <c r="W308" s="225" t="s">
        <v>63</v>
      </c>
    </row>
    <row r="309" spans="21:23" x14ac:dyDescent="0.35">
      <c r="U309" s="225" t="s">
        <v>62</v>
      </c>
      <c r="V309" s="225" t="s">
        <v>62</v>
      </c>
      <c r="W309" s="225" t="s">
        <v>63</v>
      </c>
    </row>
    <row r="310" spans="21:23" x14ac:dyDescent="0.35">
      <c r="U310" s="225" t="s">
        <v>62</v>
      </c>
      <c r="V310" s="225" t="s">
        <v>62</v>
      </c>
      <c r="W310" s="225" t="s">
        <v>63</v>
      </c>
    </row>
    <row r="311" spans="21:23" x14ac:dyDescent="0.35">
      <c r="U311" s="225" t="s">
        <v>62</v>
      </c>
      <c r="V311" s="225" t="s">
        <v>62</v>
      </c>
      <c r="W311" s="225" t="s">
        <v>63</v>
      </c>
    </row>
    <row r="312" spans="21:23" x14ac:dyDescent="0.35">
      <c r="U312" s="225" t="s">
        <v>62</v>
      </c>
      <c r="V312" s="225" t="s">
        <v>62</v>
      </c>
      <c r="W312" s="225" t="s">
        <v>63</v>
      </c>
    </row>
    <row r="313" spans="21:23" x14ac:dyDescent="0.35">
      <c r="U313" s="225" t="s">
        <v>62</v>
      </c>
      <c r="V313" s="225" t="s">
        <v>62</v>
      </c>
      <c r="W313" s="225" t="s">
        <v>63</v>
      </c>
    </row>
    <row r="314" spans="21:23" x14ac:dyDescent="0.35">
      <c r="U314" s="225" t="s">
        <v>62</v>
      </c>
      <c r="V314" s="225" t="s">
        <v>62</v>
      </c>
      <c r="W314" s="225" t="s">
        <v>63</v>
      </c>
    </row>
    <row r="315" spans="21:23" x14ac:dyDescent="0.35">
      <c r="U315" s="225" t="s">
        <v>62</v>
      </c>
      <c r="V315" s="225" t="s">
        <v>62</v>
      </c>
      <c r="W315" s="225" t="s">
        <v>63</v>
      </c>
    </row>
    <row r="316" spans="21:23" x14ac:dyDescent="0.35">
      <c r="U316" s="225" t="s">
        <v>62</v>
      </c>
      <c r="V316" s="225" t="s">
        <v>62</v>
      </c>
      <c r="W316" s="225" t="s">
        <v>63</v>
      </c>
    </row>
    <row r="317" spans="21:23" x14ac:dyDescent="0.35">
      <c r="U317" s="225" t="s">
        <v>62</v>
      </c>
      <c r="V317" s="225" t="s">
        <v>62</v>
      </c>
      <c r="W317" s="225" t="s">
        <v>63</v>
      </c>
    </row>
    <row r="318" spans="21:23" x14ac:dyDescent="0.35">
      <c r="U318" s="225" t="s">
        <v>62</v>
      </c>
      <c r="V318" s="225" t="s">
        <v>62</v>
      </c>
      <c r="W318" s="225" t="s">
        <v>63</v>
      </c>
    </row>
    <row r="319" spans="21:23" x14ac:dyDescent="0.35">
      <c r="U319" s="117">
        <v>0</v>
      </c>
      <c r="V319" s="27">
        <v>0</v>
      </c>
      <c r="W319" s="118">
        <v>0</v>
      </c>
    </row>
    <row r="320" spans="21:23" x14ac:dyDescent="0.35">
      <c r="U320" s="112" t="s">
        <v>37</v>
      </c>
      <c r="V320" s="12"/>
      <c r="W320" s="113"/>
    </row>
    <row r="321" spans="21:23" ht="15" thickBot="1" x14ac:dyDescent="0.4">
      <c r="U321" s="119"/>
      <c r="V321" s="120"/>
      <c r="W321" s="121"/>
    </row>
    <row r="348" ht="14.4" hidden="1" customHeight="1" x14ac:dyDescent="0.35"/>
    <row r="349" ht="14.4" hidden="1" customHeight="1" x14ac:dyDescent="0.35"/>
    <row r="350" ht="14.4" hidden="1" customHeight="1" x14ac:dyDescent="0.35"/>
    <row r="351" ht="14.4" hidden="1" customHeight="1" x14ac:dyDescent="0.35"/>
    <row r="398" ht="14.4" hidden="1" customHeight="1" x14ac:dyDescent="0.35"/>
    <row r="399" ht="14.4" hidden="1" customHeight="1" x14ac:dyDescent="0.35"/>
    <row r="400" ht="14.4" hidden="1" customHeight="1" x14ac:dyDescent="0.35"/>
    <row r="401" ht="14.4" hidden="1" customHeight="1" x14ac:dyDescent="0.35"/>
    <row r="1048" ht="14.4" hidden="1" customHeight="1" x14ac:dyDescent="0.35"/>
    <row r="1049" ht="14.4" hidden="1" customHeight="1" x14ac:dyDescent="0.35"/>
    <row r="1050" ht="14.4" hidden="1" customHeight="1" x14ac:dyDescent="0.35"/>
    <row r="1051" ht="14.4" hidden="1" customHeight="1" x14ac:dyDescent="0.35"/>
    <row r="1098" ht="14.4" hidden="1" customHeight="1" x14ac:dyDescent="0.35"/>
    <row r="1099" ht="14.4" hidden="1" customHeight="1" x14ac:dyDescent="0.35"/>
    <row r="1100" ht="14.4" hidden="1" customHeight="1" x14ac:dyDescent="0.35"/>
    <row r="1101" ht="14.4" hidden="1" customHeight="1" x14ac:dyDescent="0.35"/>
    <row r="1148" ht="14.4" hidden="1" customHeight="1" x14ac:dyDescent="0.35"/>
    <row r="1149" ht="14.4" hidden="1" customHeight="1" x14ac:dyDescent="0.35"/>
    <row r="1150" ht="14.4" hidden="1" customHeight="1" x14ac:dyDescent="0.35"/>
    <row r="1151" ht="14.4" hidden="1" customHeight="1" x14ac:dyDescent="0.35"/>
  </sheetData>
  <sheetProtection algorithmName="SHA-512" hashValue="puJQJyCMmYmu5vV19cfeVRUBkQJLTVBe2FvnMQZSPtfF9lTaLIrPvNET/OB1YFeiCvC6/zZE2+kpLg0GYWXoMg==" saltValue="Hsmx1syIWsJag8+pduftHQ==" spinCount="100000" sheet="1" selectLockedCells="1"/>
  <mergeCells count="21">
    <mergeCell ref="C2:E2"/>
    <mergeCell ref="C3:E3"/>
    <mergeCell ref="O3:P3"/>
    <mergeCell ref="Q3:R3"/>
    <mergeCell ref="U2:W2"/>
    <mergeCell ref="U3:W3"/>
    <mergeCell ref="G2:R2"/>
    <mergeCell ref="G3:H3"/>
    <mergeCell ref="I3:J3"/>
    <mergeCell ref="K3:L3"/>
    <mergeCell ref="M3:N3"/>
    <mergeCell ref="C44:E44"/>
    <mergeCell ref="U8:W8"/>
    <mergeCell ref="F49:K49"/>
    <mergeCell ref="AC6:AH6"/>
    <mergeCell ref="F5:S5"/>
    <mergeCell ref="C6:E6"/>
    <mergeCell ref="U5:W5"/>
    <mergeCell ref="U6:W6"/>
    <mergeCell ref="B47:E47"/>
    <mergeCell ref="B48:E54"/>
  </mergeCells>
  <conditionalFormatting sqref="U10:W319">
    <cfRule type="containsBlanks" dxfId="49" priority="66">
      <formula>LEN(TRIM(U10))=0</formula>
    </cfRule>
  </conditionalFormatting>
  <conditionalFormatting sqref="F10:F43">
    <cfRule type="colorScale" priority="13">
      <colorScale>
        <cfvo type="num" val="0"/>
        <cfvo type="percentile" val="50"/>
        <cfvo type="num" val="$F$9"/>
        <color rgb="FFF8696B"/>
        <color rgb="FFFFEB84"/>
        <color rgb="FF95DF9A"/>
      </colorScale>
    </cfRule>
  </conditionalFormatting>
  <conditionalFormatting sqref="G10:G43">
    <cfRule type="colorScale" priority="14">
      <colorScale>
        <cfvo type="num" val="0"/>
        <cfvo type="percentile" val="50"/>
        <cfvo type="num" val="$G$9"/>
        <color rgb="FFF8696B"/>
        <color rgb="FFFFEB84"/>
        <color rgb="FF95DF9A"/>
      </colorScale>
    </cfRule>
  </conditionalFormatting>
  <conditionalFormatting sqref="H10:H43">
    <cfRule type="colorScale" priority="15">
      <colorScale>
        <cfvo type="num" val="0"/>
        <cfvo type="percentile" val="50"/>
        <cfvo type="num" val="$H$9"/>
        <color rgb="FFF8696B"/>
        <color rgb="FFFFEB84"/>
        <color rgb="FF95DF9A"/>
      </colorScale>
    </cfRule>
  </conditionalFormatting>
  <conditionalFormatting sqref="I10:I43">
    <cfRule type="colorScale" priority="16">
      <colorScale>
        <cfvo type="num" val="0"/>
        <cfvo type="percentile" val="50"/>
        <cfvo type="num" val="$I$9"/>
        <color rgb="FFF8696B"/>
        <color rgb="FFFFEB84"/>
        <color rgb="FF95DF9A"/>
      </colorScale>
    </cfRule>
  </conditionalFormatting>
  <conditionalFormatting sqref="J10:J43">
    <cfRule type="colorScale" priority="17">
      <colorScale>
        <cfvo type="num" val="0"/>
        <cfvo type="percentile" val="50"/>
        <cfvo type="num" val="$J$9"/>
        <color rgb="FFF8696B"/>
        <color rgb="FFFFEB84"/>
        <color rgb="FF95DF9A"/>
      </colorScale>
    </cfRule>
  </conditionalFormatting>
  <conditionalFormatting sqref="K10:K43">
    <cfRule type="colorScale" priority="18">
      <colorScale>
        <cfvo type="num" val="0"/>
        <cfvo type="percentile" val="50"/>
        <cfvo type="num" val="$K$9"/>
        <color rgb="FFF8696B"/>
        <color rgb="FFFFEB84"/>
        <color rgb="FF95DF9A"/>
      </colorScale>
    </cfRule>
  </conditionalFormatting>
  <conditionalFormatting sqref="L10:L43">
    <cfRule type="colorScale" priority="19">
      <colorScale>
        <cfvo type="num" val="0"/>
        <cfvo type="percentile" val="50"/>
        <cfvo type="num" val="$L$9"/>
        <color rgb="FFF8696B"/>
        <color rgb="FFFFEB84"/>
        <color rgb="FF95DF9A"/>
      </colorScale>
    </cfRule>
  </conditionalFormatting>
  <conditionalFormatting sqref="M10:M43">
    <cfRule type="colorScale" priority="21">
      <colorScale>
        <cfvo type="num" val="0"/>
        <cfvo type="percentile" val="50"/>
        <cfvo type="num" val="$M$9"/>
        <color rgb="FFF8696B"/>
        <color rgb="FFFFEB84"/>
        <color rgb="FF95DF9A"/>
      </colorScale>
    </cfRule>
  </conditionalFormatting>
  <conditionalFormatting sqref="N10:N43">
    <cfRule type="colorScale" priority="12">
      <colorScale>
        <cfvo type="num" val="0"/>
        <cfvo type="percentile" val="50"/>
        <cfvo type="num" val="$N$9"/>
        <color rgb="FFF8696B"/>
        <color rgb="FFFFEB84"/>
        <color rgb="FF95DF9A"/>
      </colorScale>
    </cfRule>
  </conditionalFormatting>
  <conditionalFormatting sqref="O10:O43">
    <cfRule type="colorScale" priority="11">
      <colorScale>
        <cfvo type="num" val="0"/>
        <cfvo type="percentile" val="50"/>
        <cfvo type="num" val="$O$9"/>
        <color rgb="FFF8696B"/>
        <color rgb="FFFFEB84"/>
        <color rgb="FF95DF9A"/>
      </colorScale>
    </cfRule>
  </conditionalFormatting>
  <conditionalFormatting sqref="P10:P43">
    <cfRule type="colorScale" priority="10">
      <colorScale>
        <cfvo type="num" val="0"/>
        <cfvo type="percentile" val="50"/>
        <cfvo type="num" val="$P$9"/>
        <color rgb="FFF8696B"/>
        <color rgb="FFFFEB84"/>
        <color rgb="FF95DF9A"/>
      </colorScale>
    </cfRule>
  </conditionalFormatting>
  <conditionalFormatting sqref="Q10:Q43">
    <cfRule type="colorScale" priority="9">
      <colorScale>
        <cfvo type="num" val="0"/>
        <cfvo type="percentile" val="50"/>
        <cfvo type="num" val="$Q$9"/>
        <color rgb="FFF8696B"/>
        <color rgb="FFFFEB84"/>
        <color rgb="FF95DF9A"/>
      </colorScale>
    </cfRule>
  </conditionalFormatting>
  <conditionalFormatting sqref="R10:R43">
    <cfRule type="colorScale" priority="8">
      <colorScale>
        <cfvo type="num" val="0"/>
        <cfvo type="percentile" val="50"/>
        <cfvo type="num" val="$R$9"/>
        <color rgb="FFF8696B"/>
        <color rgb="FFFFEB84"/>
        <color rgb="FF95DF9A"/>
      </colorScale>
    </cfRule>
  </conditionalFormatting>
  <conditionalFormatting sqref="S10:S43">
    <cfRule type="colorScale" priority="7">
      <colorScale>
        <cfvo type="num" val="0"/>
        <cfvo type="percentile" val="50"/>
        <cfvo type="num" val="$S$9"/>
        <color rgb="FFF8696B"/>
        <color rgb="FFFFEB84"/>
        <color rgb="FF95DF9A"/>
      </colorScale>
    </cfRule>
  </conditionalFormatting>
  <conditionalFormatting sqref="F10:S43">
    <cfRule type="expression" dxfId="48" priority="5">
      <formula>$U$3="niet"</formula>
    </cfRule>
  </conditionalFormatting>
  <conditionalFormatting sqref="C8:C43">
    <cfRule type="expression" dxfId="47" priority="67">
      <formula>$U$3="Niet"</formula>
    </cfRule>
    <cfRule type="cellIs" dxfId="46" priority="68" operator="equal">
      <formula>0</formula>
    </cfRule>
    <cfRule type="cellIs" dxfId="45" priority="69" operator="lessThan">
      <formula>$U$6</formula>
    </cfRule>
  </conditionalFormatting>
  <dataValidations count="2">
    <dataValidation type="list" allowBlank="1" showInputMessage="1" showErrorMessage="1" sqref="U3:W3" xr:uid="{2360DFF4-77CA-49B9-86A3-E446F357F68E}">
      <formula1>"Ja,Niet"</formula1>
    </dataValidation>
    <dataValidation type="list" allowBlank="1" showInputMessage="1" showErrorMessage="1" sqref="F7:S7" xr:uid="{82DC1C0C-55D4-4CB9-8A09-753C5943A392}">
      <formula1>$AC$7:$AH$7</formula1>
    </dataValidation>
  </dataValidations>
  <pageMargins left="0.25" right="0.25"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760D3D-0103-4C91-B0FF-9F45079CAF15}">
          <x14:formula1>
            <xm:f>'Hele Jaar'!$P$10:$P$18</xm:f>
          </x14:formula1>
          <xm:sqref>L50:N50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3BC53-D66E-4D29-B551-93B160336BE6}">
  <sheetPr>
    <tabColor theme="8" tint="0.59999389629810485"/>
  </sheetPr>
  <dimension ref="A1:XFB1716"/>
  <sheetViews>
    <sheetView showGridLines="0" showRowColHeaders="0" zoomScale="70" zoomScaleNormal="70" zoomScaleSheetLayoutView="70" workbookViewId="0">
      <pane xSplit="23" ySplit="39" topLeftCell="X43" activePane="bottomRight" state="frozen"/>
      <selection pane="topRight" activeCell="X1" sqref="X1"/>
      <selection pane="bottomLeft" activeCell="A40" sqref="A40"/>
      <selection pane="bottomRight" activeCell="G10" sqref="G10"/>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96"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c r="F1" s="175"/>
      <c r="G1" s="175"/>
      <c r="H1" s="175"/>
      <c r="I1" s="175"/>
      <c r="J1" s="175"/>
      <c r="K1" s="175"/>
      <c r="L1" s="175"/>
      <c r="M1" s="175"/>
      <c r="N1" s="175"/>
      <c r="O1" s="175"/>
      <c r="P1" s="175"/>
      <c r="Q1" s="175"/>
      <c r="R1" s="175"/>
      <c r="S1" s="175"/>
    </row>
    <row r="2" spans="1:35" ht="14.5" x14ac:dyDescent="0.35">
      <c r="B2" s="93" t="s">
        <v>20</v>
      </c>
      <c r="C2" s="270" t="s">
        <v>21</v>
      </c>
      <c r="D2" s="271"/>
      <c r="E2" s="272"/>
      <c r="F2" s="175"/>
      <c r="G2" s="294" t="s">
        <v>22</v>
      </c>
      <c r="H2" s="274"/>
      <c r="I2" s="274"/>
      <c r="J2" s="274"/>
      <c r="K2" s="274"/>
      <c r="L2" s="274"/>
      <c r="M2" s="274"/>
      <c r="N2" s="274"/>
      <c r="O2" s="274"/>
      <c r="P2" s="274"/>
      <c r="Q2" s="274"/>
      <c r="R2" s="275"/>
      <c r="S2" s="175"/>
      <c r="U2" s="266" t="s">
        <v>23</v>
      </c>
      <c r="V2" s="267"/>
      <c r="W2" s="268"/>
    </row>
    <row r="3" spans="1:35" ht="15" thickBot="1" x14ac:dyDescent="0.4">
      <c r="B3" s="184"/>
      <c r="C3" s="298"/>
      <c r="D3" s="299"/>
      <c r="E3" s="300"/>
      <c r="F3" s="175"/>
      <c r="G3" s="301"/>
      <c r="H3" s="302"/>
      <c r="I3" s="303"/>
      <c r="J3" s="302"/>
      <c r="K3" s="303"/>
      <c r="L3" s="302"/>
      <c r="M3" s="303"/>
      <c r="N3" s="302"/>
      <c r="O3" s="303"/>
      <c r="P3" s="302"/>
      <c r="Q3" s="303"/>
      <c r="R3" s="304"/>
      <c r="S3" s="175"/>
      <c r="U3" s="298" t="s">
        <v>24</v>
      </c>
      <c r="V3" s="299"/>
      <c r="W3" s="300"/>
    </row>
    <row r="4" spans="1:35" ht="15" thickBot="1" x14ac:dyDescent="0.4">
      <c r="E4" s="81"/>
      <c r="F4" s="175"/>
      <c r="G4" s="175"/>
      <c r="H4" s="175"/>
      <c r="I4" s="175"/>
      <c r="J4" s="175"/>
      <c r="K4" s="175"/>
      <c r="L4" s="175"/>
      <c r="M4" s="175"/>
      <c r="N4" s="175"/>
      <c r="O4" s="175"/>
      <c r="P4" s="175"/>
      <c r="Q4" s="175"/>
      <c r="R4" s="175"/>
      <c r="S4" s="175"/>
    </row>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F46" s="175"/>
      <c r="G46" s="175"/>
      <c r="H46" s="175"/>
      <c r="I46" s="175"/>
      <c r="J46" s="175"/>
      <c r="K46" s="175"/>
      <c r="L46" s="175"/>
      <c r="M46" s="175"/>
      <c r="N46" s="175"/>
      <c r="O46" s="175"/>
      <c r="P46" s="175"/>
      <c r="Q46" s="175"/>
      <c r="R46" s="175"/>
      <c r="S46" s="175"/>
      <c r="U46" s="194"/>
      <c r="V46" s="194"/>
      <c r="W46" s="194"/>
    </row>
    <row r="47" spans="2:35" ht="14.5" x14ac:dyDescent="0.35">
      <c r="B47" s="270" t="s">
        <v>19</v>
      </c>
      <c r="C47" s="271"/>
      <c r="D47" s="271"/>
      <c r="E47" s="272"/>
      <c r="F47" s="175"/>
      <c r="G47" s="175"/>
      <c r="H47" s="175"/>
      <c r="I47" s="175"/>
      <c r="J47" s="175"/>
      <c r="K47" s="175"/>
      <c r="L47" s="175"/>
      <c r="M47" s="175"/>
      <c r="N47" s="175"/>
      <c r="O47" s="175"/>
      <c r="P47" s="175"/>
      <c r="Q47" s="175"/>
      <c r="R47" s="175"/>
      <c r="S47" s="175"/>
      <c r="U47" s="194"/>
      <c r="V47" s="194"/>
      <c r="W47" s="194"/>
    </row>
    <row r="48" spans="2:35" ht="14.5" x14ac:dyDescent="0.35">
      <c r="B48" s="308"/>
      <c r="C48" s="309"/>
      <c r="D48" s="309"/>
      <c r="E48" s="310"/>
      <c r="F48" s="175"/>
      <c r="G48" s="175"/>
      <c r="H48" s="175"/>
      <c r="I48" s="175"/>
      <c r="J48" s="175"/>
      <c r="K48" s="175"/>
      <c r="L48" s="175"/>
      <c r="M48" s="175"/>
      <c r="N48" s="175"/>
      <c r="O48" s="175"/>
      <c r="P48" s="175"/>
      <c r="Q48" s="175"/>
      <c r="R48" s="175"/>
      <c r="S48" s="175"/>
      <c r="U48" s="194"/>
      <c r="V48" s="194"/>
      <c r="W48" s="194"/>
    </row>
    <row r="49" spans="2:23" ht="14.5" x14ac:dyDescent="0.35">
      <c r="B49" s="311"/>
      <c r="C49" s="312"/>
      <c r="D49" s="312"/>
      <c r="E49" s="313"/>
      <c r="F49" s="269"/>
      <c r="G49" s="269"/>
      <c r="H49" s="269"/>
      <c r="I49" s="269"/>
      <c r="J49" s="269"/>
      <c r="K49" s="269"/>
      <c r="L49" s="175"/>
      <c r="M49" s="175"/>
      <c r="N49" s="175"/>
      <c r="O49" s="175"/>
      <c r="P49" s="175"/>
      <c r="Q49" s="175"/>
      <c r="R49" s="175"/>
      <c r="S49" s="175"/>
      <c r="U49" s="194"/>
      <c r="V49" s="194"/>
      <c r="W49" s="194"/>
    </row>
    <row r="50" spans="2:23" ht="14.5" x14ac:dyDescent="0.35">
      <c r="B50" s="311"/>
      <c r="C50" s="312"/>
      <c r="D50" s="312"/>
      <c r="E50" s="313"/>
      <c r="F50" s="175"/>
      <c r="G50" s="175"/>
      <c r="H50" s="175"/>
      <c r="I50" s="175"/>
      <c r="J50" s="175"/>
      <c r="K50" s="175"/>
      <c r="L50" s="151"/>
      <c r="M50" s="151"/>
      <c r="N50" s="151"/>
      <c r="O50" s="175"/>
      <c r="P50" s="175"/>
      <c r="Q50" s="175"/>
      <c r="R50" s="175"/>
      <c r="S50" s="175"/>
      <c r="U50" s="194"/>
      <c r="V50" s="194"/>
      <c r="W50" s="194"/>
    </row>
    <row r="51" spans="2:23" ht="14.5" x14ac:dyDescent="0.35">
      <c r="B51" s="311"/>
      <c r="C51" s="312"/>
      <c r="D51" s="312"/>
      <c r="E51" s="313"/>
      <c r="F51" s="175"/>
      <c r="G51" s="175"/>
      <c r="H51" s="175"/>
      <c r="I51" s="175"/>
      <c r="J51" s="175"/>
      <c r="K51" s="175"/>
      <c r="L51" s="175"/>
      <c r="M51" s="175"/>
      <c r="N51" s="175"/>
      <c r="O51" s="175"/>
      <c r="P51" s="175"/>
      <c r="Q51" s="175"/>
      <c r="R51" s="175"/>
      <c r="S51" s="175"/>
      <c r="U51" s="194"/>
      <c r="V51" s="194"/>
      <c r="W51" s="194"/>
    </row>
    <row r="52" spans="2:23" ht="14.5" x14ac:dyDescent="0.35">
      <c r="B52" s="311"/>
      <c r="C52" s="312"/>
      <c r="D52" s="312"/>
      <c r="E52" s="313"/>
      <c r="F52" s="175"/>
      <c r="G52" s="175"/>
      <c r="H52" s="175"/>
      <c r="I52" s="175"/>
      <c r="J52" s="175"/>
      <c r="K52" s="175"/>
      <c r="L52" s="98"/>
      <c r="M52" s="98"/>
      <c r="N52" s="98"/>
      <c r="O52" s="175"/>
      <c r="P52" s="175"/>
      <c r="Q52" s="175"/>
      <c r="R52" s="175"/>
      <c r="S52" s="175"/>
      <c r="U52" s="194"/>
      <c r="V52" s="194"/>
      <c r="W52" s="194"/>
    </row>
    <row r="53" spans="2:23" ht="14.5" x14ac:dyDescent="0.35">
      <c r="B53" s="311"/>
      <c r="C53" s="312"/>
      <c r="D53" s="312"/>
      <c r="E53" s="313"/>
      <c r="F53" s="175"/>
      <c r="G53" s="175"/>
      <c r="H53" s="175"/>
      <c r="I53" s="175"/>
      <c r="J53" s="175"/>
      <c r="K53" s="175"/>
      <c r="L53" s="98"/>
      <c r="M53" s="98"/>
      <c r="N53" s="98"/>
      <c r="O53" s="175"/>
      <c r="P53" s="175"/>
      <c r="Q53" s="175"/>
      <c r="R53" s="175"/>
      <c r="S53" s="175"/>
      <c r="U53" s="194"/>
      <c r="V53" s="194"/>
      <c r="W53" s="194"/>
    </row>
    <row r="54" spans="2:23" ht="14.5" x14ac:dyDescent="0.35">
      <c r="B54" s="314"/>
      <c r="C54" s="315"/>
      <c r="D54" s="315"/>
      <c r="E54" s="316"/>
      <c r="F54" s="175"/>
      <c r="G54" s="175"/>
      <c r="H54" s="175"/>
      <c r="I54" s="175"/>
      <c r="J54" s="175"/>
      <c r="K54" s="175"/>
      <c r="L54" s="98"/>
      <c r="M54" s="98"/>
      <c r="N54" s="98"/>
      <c r="O54" s="175"/>
      <c r="P54" s="175"/>
      <c r="Q54" s="175"/>
      <c r="R54" s="175"/>
      <c r="S54" s="175"/>
      <c r="U54" s="194"/>
      <c r="V54" s="194"/>
      <c r="W54" s="194"/>
    </row>
    <row r="55" spans="2:23" ht="14.5" x14ac:dyDescent="0.35">
      <c r="B55" s="26"/>
      <c r="C55" s="28"/>
      <c r="D55" s="27"/>
      <c r="E55" s="29"/>
      <c r="F55" s="175"/>
      <c r="G55" s="175"/>
      <c r="H55" s="175"/>
      <c r="I55" s="175"/>
      <c r="J55" s="175"/>
      <c r="K55" s="175"/>
      <c r="L55" s="98"/>
      <c r="M55" s="98"/>
      <c r="N55" s="98"/>
      <c r="O55" s="175"/>
      <c r="P55" s="175"/>
      <c r="Q55" s="175"/>
      <c r="R55" s="175"/>
      <c r="S55" s="175"/>
      <c r="U55" s="194"/>
      <c r="V55" s="194"/>
      <c r="W55" s="194"/>
    </row>
    <row r="56" spans="2:23" ht="14.5" x14ac:dyDescent="0.35">
      <c r="B56" s="26"/>
      <c r="C56" s="28"/>
      <c r="D56" s="27"/>
      <c r="E56" s="29"/>
      <c r="F56" s="175"/>
      <c r="G56" s="175"/>
      <c r="H56" s="175"/>
      <c r="I56" s="175"/>
      <c r="J56" s="175"/>
      <c r="K56" s="175"/>
      <c r="L56" s="98"/>
      <c r="M56" s="98"/>
      <c r="N56" s="98"/>
      <c r="O56" s="175"/>
      <c r="P56" s="175"/>
      <c r="Q56" s="175"/>
      <c r="R56" s="175"/>
      <c r="S56" s="175"/>
      <c r="U56" s="194"/>
      <c r="V56" s="194"/>
      <c r="W56" s="194"/>
    </row>
    <row r="57" spans="2:23" ht="14.5" x14ac:dyDescent="0.35">
      <c r="B57" s="26"/>
      <c r="C57" s="28"/>
      <c r="D57" s="27"/>
      <c r="E57" s="29"/>
      <c r="F57" s="175"/>
      <c r="G57" s="175"/>
      <c r="H57" s="175"/>
      <c r="I57" s="175"/>
      <c r="J57" s="175"/>
      <c r="K57" s="175"/>
      <c r="L57" s="98"/>
      <c r="M57" s="98"/>
      <c r="N57" s="98"/>
      <c r="O57" s="175"/>
      <c r="P57" s="175"/>
      <c r="Q57" s="175"/>
      <c r="R57" s="175"/>
      <c r="S57" s="175"/>
      <c r="U57" s="194"/>
      <c r="V57" s="194"/>
      <c r="W57" s="194"/>
    </row>
    <row r="58" spans="2:23" ht="14.5" x14ac:dyDescent="0.35">
      <c r="B58" s="26"/>
      <c r="C58" s="28"/>
      <c r="D58" s="27"/>
      <c r="E58" s="29"/>
      <c r="F58" s="175"/>
      <c r="G58" s="175"/>
      <c r="H58" s="175"/>
      <c r="I58" s="175"/>
      <c r="J58" s="175"/>
      <c r="K58" s="175"/>
      <c r="L58" s="98"/>
      <c r="M58" s="98"/>
      <c r="N58" s="98"/>
      <c r="O58" s="175"/>
      <c r="P58" s="175"/>
      <c r="Q58" s="175"/>
      <c r="R58" s="175"/>
      <c r="S58" s="175"/>
      <c r="U58" s="194"/>
      <c r="V58" s="194"/>
      <c r="W58" s="194"/>
    </row>
    <row r="59" spans="2:23" ht="14.5" x14ac:dyDescent="0.35">
      <c r="B59" s="26"/>
      <c r="C59" s="28"/>
      <c r="D59" s="27"/>
      <c r="E59" s="29"/>
      <c r="F59" s="175"/>
      <c r="G59" s="175"/>
      <c r="H59" s="175"/>
      <c r="I59" s="175"/>
      <c r="J59" s="175"/>
      <c r="K59" s="175"/>
      <c r="L59" s="98"/>
      <c r="M59" s="98"/>
      <c r="N59" s="98"/>
      <c r="O59" s="175"/>
      <c r="P59" s="175"/>
      <c r="Q59" s="175"/>
      <c r="R59" s="175"/>
      <c r="S59" s="175"/>
      <c r="U59" s="194"/>
      <c r="V59" s="194"/>
      <c r="W59" s="194"/>
    </row>
    <row r="60" spans="2:23" ht="14.5" x14ac:dyDescent="0.35">
      <c r="B60" s="26"/>
      <c r="C60" s="28"/>
      <c r="D60" s="27"/>
      <c r="E60" s="29"/>
      <c r="F60" s="175"/>
      <c r="G60" s="175"/>
      <c r="H60" s="175"/>
      <c r="I60" s="175"/>
      <c r="J60" s="175"/>
      <c r="K60" s="175"/>
      <c r="L60" s="98"/>
      <c r="M60" s="98"/>
      <c r="N60" s="98"/>
      <c r="O60" s="175"/>
      <c r="P60" s="175"/>
      <c r="Q60" s="175"/>
      <c r="R60" s="175"/>
      <c r="S60" s="175"/>
      <c r="U60" s="194"/>
      <c r="V60" s="194"/>
      <c r="W60" s="194"/>
    </row>
    <row r="61" spans="2:23" ht="14.4" customHeight="1" x14ac:dyDescent="0.35">
      <c r="B61" s="26"/>
      <c r="C61" s="28"/>
      <c r="D61" s="27"/>
      <c r="E61" s="29"/>
      <c r="F61" s="175"/>
      <c r="G61" s="175"/>
      <c r="H61" s="175"/>
      <c r="I61" s="175"/>
      <c r="J61" s="175"/>
      <c r="K61" s="175"/>
      <c r="L61" s="98"/>
      <c r="M61" s="98"/>
      <c r="N61" s="98"/>
      <c r="O61" s="175"/>
      <c r="P61" s="175"/>
      <c r="Q61" s="175"/>
      <c r="R61" s="175"/>
      <c r="S61" s="175"/>
      <c r="U61" s="194"/>
      <c r="V61" s="194"/>
      <c r="W61" s="194"/>
    </row>
    <row r="62" spans="2:23" ht="14.4" customHeight="1" x14ac:dyDescent="0.35">
      <c r="B62" s="26"/>
      <c r="C62" s="28"/>
      <c r="D62" s="27"/>
      <c r="E62" s="29"/>
      <c r="F62" s="175"/>
      <c r="G62" s="175"/>
      <c r="H62" s="175"/>
      <c r="I62" s="175"/>
      <c r="J62" s="175"/>
      <c r="K62" s="175"/>
      <c r="L62" s="98"/>
      <c r="M62" s="98"/>
      <c r="N62" s="98"/>
      <c r="O62" s="175"/>
      <c r="P62" s="175"/>
      <c r="Q62" s="175"/>
      <c r="R62" s="175"/>
      <c r="S62" s="175"/>
      <c r="U62" s="194"/>
      <c r="V62" s="194"/>
      <c r="W62" s="194"/>
    </row>
    <row r="63" spans="2:23" ht="14.4" customHeight="1" x14ac:dyDescent="0.35">
      <c r="B63" s="26"/>
      <c r="C63" s="28"/>
      <c r="D63" s="27"/>
      <c r="E63" s="29"/>
      <c r="F63" s="175"/>
      <c r="G63" s="175"/>
      <c r="H63" s="175"/>
      <c r="I63" s="175"/>
      <c r="J63" s="175"/>
      <c r="K63" s="175"/>
      <c r="L63" s="98"/>
      <c r="M63" s="98"/>
      <c r="N63" s="98"/>
      <c r="O63" s="175"/>
      <c r="P63" s="175"/>
      <c r="Q63" s="175"/>
      <c r="R63" s="175"/>
      <c r="S63" s="175"/>
      <c r="U63" s="194"/>
      <c r="V63" s="194"/>
      <c r="W63" s="194"/>
    </row>
    <row r="64" spans="2:23" ht="14.4" customHeight="1" x14ac:dyDescent="0.35">
      <c r="B64" s="26"/>
      <c r="C64" s="28"/>
      <c r="D64" s="27"/>
      <c r="E64" s="29"/>
      <c r="F64" s="175"/>
      <c r="G64" s="175"/>
      <c r="H64" s="175"/>
      <c r="I64" s="175"/>
      <c r="J64" s="175"/>
      <c r="K64" s="175"/>
      <c r="L64" s="98"/>
      <c r="M64" s="98"/>
      <c r="N64" s="98"/>
      <c r="O64" s="175"/>
      <c r="P64" s="175"/>
      <c r="Q64" s="175"/>
      <c r="R64" s="175"/>
      <c r="S64" s="175"/>
      <c r="U64" s="194"/>
      <c r="V64" s="194"/>
      <c r="W64" s="194"/>
    </row>
    <row r="65" spans="2:23" ht="14.5" x14ac:dyDescent="0.35">
      <c r="B65" s="26"/>
      <c r="C65" s="28"/>
      <c r="D65" s="27"/>
      <c r="E65" s="29"/>
      <c r="F65" s="175"/>
      <c r="G65" s="175"/>
      <c r="H65" s="175"/>
      <c r="I65" s="175"/>
      <c r="J65" s="175"/>
      <c r="K65" s="175"/>
      <c r="L65" s="98"/>
      <c r="M65" s="98"/>
      <c r="N65" s="98"/>
      <c r="O65" s="175"/>
      <c r="P65" s="175"/>
      <c r="Q65" s="175"/>
      <c r="R65" s="175"/>
      <c r="S65" s="175"/>
      <c r="U65" s="194"/>
      <c r="V65" s="194"/>
      <c r="W65" s="194"/>
    </row>
    <row r="66" spans="2:23" ht="14.5" x14ac:dyDescent="0.35">
      <c r="B66" s="26"/>
      <c r="C66" s="28"/>
      <c r="D66" s="27"/>
      <c r="E66" s="29"/>
      <c r="F66" s="175"/>
      <c r="G66" s="175"/>
      <c r="H66" s="175"/>
      <c r="I66" s="175"/>
      <c r="J66" s="175"/>
      <c r="K66" s="175"/>
      <c r="L66" s="98"/>
      <c r="M66" s="98"/>
      <c r="N66" s="98"/>
      <c r="O66" s="175"/>
      <c r="P66" s="175"/>
      <c r="Q66" s="175"/>
      <c r="R66" s="175"/>
      <c r="S66" s="175"/>
      <c r="U66" s="194"/>
      <c r="V66" s="194"/>
      <c r="W66" s="194"/>
    </row>
    <row r="67" spans="2:23" ht="14.5" x14ac:dyDescent="0.35">
      <c r="B67" s="26"/>
      <c r="C67" s="28"/>
      <c r="D67" s="27"/>
      <c r="E67" s="29"/>
      <c r="F67" s="175"/>
      <c r="G67" s="175"/>
      <c r="H67" s="175"/>
      <c r="I67" s="175"/>
      <c r="J67" s="175"/>
      <c r="K67" s="175"/>
      <c r="L67" s="98"/>
      <c r="M67" s="98"/>
      <c r="N67" s="98"/>
      <c r="O67" s="175"/>
      <c r="P67" s="175"/>
      <c r="Q67" s="175"/>
      <c r="R67" s="175"/>
      <c r="S67" s="175"/>
      <c r="U67" s="194"/>
      <c r="V67" s="194"/>
      <c r="W67" s="194"/>
    </row>
    <row r="68" spans="2:23" ht="14.5" x14ac:dyDescent="0.35">
      <c r="B68" s="26"/>
      <c r="C68" s="28"/>
      <c r="D68" s="27"/>
      <c r="E68" s="29"/>
      <c r="F68" s="175"/>
      <c r="G68" s="175"/>
      <c r="H68" s="175"/>
      <c r="I68" s="175"/>
      <c r="J68" s="175"/>
      <c r="K68" s="175"/>
      <c r="L68" s="98"/>
      <c r="M68" s="98"/>
      <c r="N68" s="98"/>
      <c r="O68" s="175"/>
      <c r="P68" s="175"/>
      <c r="Q68" s="175"/>
      <c r="R68" s="175"/>
      <c r="S68" s="175"/>
      <c r="U68" s="194"/>
      <c r="V68" s="194"/>
      <c r="W68" s="194"/>
    </row>
    <row r="69" spans="2:23" ht="14.5" x14ac:dyDescent="0.35">
      <c r="B69" s="26"/>
      <c r="C69" s="28"/>
      <c r="D69" s="27"/>
      <c r="E69" s="29"/>
      <c r="F69" s="175"/>
      <c r="G69" s="175"/>
      <c r="H69" s="175"/>
      <c r="I69" s="175"/>
      <c r="J69" s="175"/>
      <c r="K69" s="175"/>
      <c r="L69" s="98"/>
      <c r="M69" s="98"/>
      <c r="N69" s="98"/>
      <c r="O69" s="175"/>
      <c r="P69" s="175"/>
      <c r="Q69" s="175"/>
      <c r="R69" s="175"/>
      <c r="S69" s="175"/>
      <c r="U69" s="194"/>
      <c r="V69" s="194"/>
      <c r="W69" s="194"/>
    </row>
    <row r="70" spans="2:23" ht="14.5" x14ac:dyDescent="0.35">
      <c r="B70" s="26"/>
      <c r="C70" s="28"/>
      <c r="D70" s="27"/>
      <c r="E70" s="29"/>
      <c r="F70" s="175"/>
      <c r="G70" s="175"/>
      <c r="H70" s="175"/>
      <c r="I70" s="175"/>
      <c r="J70" s="175"/>
      <c r="K70" s="175"/>
      <c r="L70" s="98"/>
      <c r="M70" s="98"/>
      <c r="N70" s="98"/>
      <c r="O70" s="175"/>
      <c r="P70" s="175"/>
      <c r="Q70" s="175"/>
      <c r="R70" s="175"/>
      <c r="S70" s="175"/>
      <c r="U70" s="194"/>
      <c r="V70" s="194"/>
      <c r="W70" s="194"/>
    </row>
    <row r="71" spans="2:23" ht="14.5" x14ac:dyDescent="0.35">
      <c r="B71" s="26"/>
      <c r="C71" s="28"/>
      <c r="D71" s="27"/>
      <c r="E71" s="29"/>
      <c r="F71" s="175"/>
      <c r="G71" s="175"/>
      <c r="H71" s="175"/>
      <c r="I71" s="175"/>
      <c r="J71" s="175"/>
      <c r="K71" s="175"/>
      <c r="L71" s="98"/>
      <c r="M71" s="98"/>
      <c r="N71" s="98"/>
      <c r="O71" s="175"/>
      <c r="P71" s="175"/>
      <c r="Q71" s="175"/>
      <c r="R71" s="175"/>
      <c r="S71" s="175"/>
      <c r="U71" s="194"/>
      <c r="V71" s="194"/>
      <c r="W71" s="194"/>
    </row>
    <row r="72" spans="2:23" ht="14.5" x14ac:dyDescent="0.35">
      <c r="B72" s="26"/>
      <c r="C72" s="28"/>
      <c r="D72" s="27"/>
      <c r="E72" s="29"/>
      <c r="F72" s="175"/>
      <c r="G72" s="175"/>
      <c r="H72" s="175"/>
      <c r="I72" s="175"/>
      <c r="J72" s="175"/>
      <c r="K72" s="175"/>
      <c r="L72" s="98"/>
      <c r="M72" s="98"/>
      <c r="N72" s="98"/>
      <c r="O72" s="175"/>
      <c r="P72" s="175"/>
      <c r="Q72" s="175"/>
      <c r="R72" s="175"/>
      <c r="S72" s="175"/>
      <c r="U72" s="194"/>
      <c r="V72" s="194"/>
      <c r="W72" s="194"/>
    </row>
    <row r="73" spans="2:23" ht="14.5" x14ac:dyDescent="0.35">
      <c r="B73" s="26"/>
      <c r="C73" s="28"/>
      <c r="D73" s="27"/>
      <c r="E73" s="29"/>
      <c r="F73" s="175"/>
      <c r="G73" s="175"/>
      <c r="H73" s="175"/>
      <c r="I73" s="175"/>
      <c r="J73" s="175"/>
      <c r="K73" s="175"/>
      <c r="L73" s="98"/>
      <c r="M73" s="98"/>
      <c r="N73" s="98"/>
      <c r="O73" s="175"/>
      <c r="P73" s="175"/>
      <c r="Q73" s="175"/>
      <c r="R73" s="175"/>
      <c r="S73" s="175"/>
      <c r="U73" s="194"/>
      <c r="V73" s="194"/>
      <c r="W73" s="194"/>
    </row>
    <row r="74" spans="2:23" ht="14.5" x14ac:dyDescent="0.35">
      <c r="B74" s="26"/>
      <c r="C74" s="28"/>
      <c r="D74" s="27"/>
      <c r="E74" s="29"/>
      <c r="F74" s="175"/>
      <c r="G74" s="175"/>
      <c r="H74" s="175"/>
      <c r="I74" s="175"/>
      <c r="J74" s="175"/>
      <c r="K74" s="175"/>
      <c r="L74" s="98"/>
      <c r="M74" s="98"/>
      <c r="N74" s="98"/>
      <c r="O74" s="175"/>
      <c r="P74" s="175"/>
      <c r="Q74" s="175"/>
      <c r="R74" s="175"/>
      <c r="S74" s="175"/>
      <c r="U74" s="194"/>
      <c r="V74" s="194"/>
      <c r="W74" s="194"/>
    </row>
    <row r="75" spans="2:23" ht="14.5" x14ac:dyDescent="0.35">
      <c r="B75" s="26"/>
      <c r="C75" s="28"/>
      <c r="D75" s="27"/>
      <c r="E75" s="29"/>
      <c r="F75" s="175"/>
      <c r="G75" s="175"/>
      <c r="H75" s="175"/>
      <c r="I75" s="175"/>
      <c r="J75" s="175"/>
      <c r="K75" s="175"/>
      <c r="L75" s="98"/>
      <c r="M75" s="98"/>
      <c r="N75" s="98"/>
      <c r="O75" s="175"/>
      <c r="P75" s="175"/>
      <c r="Q75" s="175"/>
      <c r="R75" s="175"/>
      <c r="S75" s="175"/>
      <c r="U75" s="194"/>
      <c r="V75" s="194"/>
      <c r="W75" s="194"/>
    </row>
    <row r="76" spans="2:23" ht="14.5" x14ac:dyDescent="0.35">
      <c r="B76" s="26"/>
      <c r="C76" s="28"/>
      <c r="D76" s="27"/>
      <c r="E76" s="29"/>
      <c r="F76" s="175"/>
      <c r="G76" s="175"/>
      <c r="H76" s="175"/>
      <c r="I76" s="175"/>
      <c r="J76" s="175"/>
      <c r="K76" s="175"/>
      <c r="L76" s="98"/>
      <c r="M76" s="98"/>
      <c r="N76" s="98"/>
      <c r="O76" s="175"/>
      <c r="P76" s="175"/>
      <c r="Q76" s="175"/>
      <c r="R76" s="175"/>
      <c r="S76" s="175"/>
      <c r="U76" s="194"/>
      <c r="V76" s="194"/>
      <c r="W76" s="194"/>
    </row>
    <row r="77" spans="2:23" ht="14.5" x14ac:dyDescent="0.35">
      <c r="B77" s="26"/>
      <c r="C77" s="28"/>
      <c r="D77" s="27"/>
      <c r="E77" s="29"/>
      <c r="F77" s="175"/>
      <c r="G77" s="175"/>
      <c r="H77" s="175"/>
      <c r="I77" s="175"/>
      <c r="J77" s="175"/>
      <c r="K77" s="175"/>
      <c r="L77" s="98"/>
      <c r="M77" s="98"/>
      <c r="N77" s="98"/>
      <c r="O77" s="175"/>
      <c r="P77" s="175"/>
      <c r="Q77" s="175"/>
      <c r="R77" s="175"/>
      <c r="S77" s="175"/>
      <c r="U77" s="194"/>
      <c r="V77" s="194"/>
      <c r="W77" s="194"/>
    </row>
    <row r="78" spans="2:23" ht="14.5" x14ac:dyDescent="0.35">
      <c r="B78" s="26"/>
      <c r="C78" s="28"/>
      <c r="D78" s="27"/>
      <c r="E78" s="29"/>
      <c r="F78" s="175"/>
      <c r="G78" s="175"/>
      <c r="H78" s="175"/>
      <c r="I78" s="175"/>
      <c r="J78" s="175"/>
      <c r="K78" s="175"/>
      <c r="L78" s="98"/>
      <c r="M78" s="98"/>
      <c r="N78" s="98"/>
      <c r="O78" s="175"/>
      <c r="P78" s="175"/>
      <c r="Q78" s="175"/>
      <c r="R78" s="175"/>
      <c r="S78" s="175"/>
      <c r="U78" s="194"/>
      <c r="V78" s="194"/>
      <c r="W78" s="194"/>
    </row>
    <row r="79" spans="2:23" ht="14.5" x14ac:dyDescent="0.35">
      <c r="B79" s="26"/>
      <c r="C79" s="28"/>
      <c r="D79" s="27"/>
      <c r="E79" s="29"/>
      <c r="F79" s="175"/>
      <c r="G79" s="175"/>
      <c r="H79" s="175"/>
      <c r="I79" s="175"/>
      <c r="J79" s="175"/>
      <c r="K79" s="175"/>
      <c r="L79" s="98"/>
      <c r="M79" s="98"/>
      <c r="N79" s="98"/>
      <c r="O79" s="175"/>
      <c r="P79" s="175"/>
      <c r="Q79" s="175"/>
      <c r="R79" s="175"/>
      <c r="S79" s="175"/>
      <c r="U79" s="194"/>
      <c r="V79" s="194"/>
      <c r="W79" s="194"/>
    </row>
    <row r="80" spans="2:23" ht="14.5" x14ac:dyDescent="0.35">
      <c r="B80" s="26"/>
      <c r="C80" s="28"/>
      <c r="D80" s="27"/>
      <c r="E80" s="29"/>
      <c r="F80" s="175"/>
      <c r="G80" s="175"/>
      <c r="H80" s="175"/>
      <c r="I80" s="175"/>
      <c r="J80" s="175"/>
      <c r="K80" s="175"/>
      <c r="L80" s="98"/>
      <c r="M80" s="98"/>
      <c r="N80" s="98"/>
      <c r="O80" s="175"/>
      <c r="P80" s="175"/>
      <c r="Q80" s="175"/>
      <c r="R80" s="175"/>
      <c r="S80" s="175"/>
      <c r="U80" s="194"/>
      <c r="V80" s="194"/>
      <c r="W80" s="194"/>
    </row>
    <row r="81" spans="2:23" ht="14.5" x14ac:dyDescent="0.35">
      <c r="B81" s="26"/>
      <c r="C81" s="28"/>
      <c r="D81" s="27"/>
      <c r="E81" s="29"/>
      <c r="F81" s="175"/>
      <c r="G81" s="175"/>
      <c r="H81" s="175"/>
      <c r="I81" s="175"/>
      <c r="J81" s="175"/>
      <c r="K81" s="175"/>
      <c r="L81" s="98"/>
      <c r="M81" s="98"/>
      <c r="N81" s="98"/>
      <c r="O81" s="175"/>
      <c r="P81" s="175"/>
      <c r="Q81" s="175"/>
      <c r="R81" s="175"/>
      <c r="S81" s="175"/>
      <c r="U81" s="194"/>
      <c r="V81" s="194"/>
      <c r="W81" s="194"/>
    </row>
    <row r="82" spans="2:23" ht="14.5" x14ac:dyDescent="0.35">
      <c r="B82" s="26"/>
      <c r="C82" s="28"/>
      <c r="D82" s="27"/>
      <c r="E82" s="29"/>
      <c r="F82" s="175"/>
      <c r="G82" s="175"/>
      <c r="H82" s="175"/>
      <c r="I82" s="175"/>
      <c r="J82" s="175"/>
      <c r="K82" s="175"/>
      <c r="L82" s="98"/>
      <c r="M82" s="98"/>
      <c r="N82" s="98"/>
      <c r="O82" s="175"/>
      <c r="P82" s="175"/>
      <c r="Q82" s="175"/>
      <c r="R82" s="175"/>
      <c r="S82" s="175"/>
      <c r="U82" s="194"/>
      <c r="V82" s="194"/>
      <c r="W82" s="194"/>
    </row>
    <row r="83" spans="2:23" ht="14.5" x14ac:dyDescent="0.35">
      <c r="B83" s="26"/>
      <c r="C83" s="28"/>
      <c r="D83" s="27"/>
      <c r="E83" s="29"/>
      <c r="F83" s="175"/>
      <c r="G83" s="175"/>
      <c r="H83" s="175"/>
      <c r="I83" s="175"/>
      <c r="J83" s="175"/>
      <c r="K83" s="175"/>
      <c r="L83" s="98"/>
      <c r="M83" s="98"/>
      <c r="N83" s="98"/>
      <c r="O83" s="175"/>
      <c r="P83" s="175"/>
      <c r="Q83" s="175"/>
      <c r="R83" s="175"/>
      <c r="S83" s="175"/>
      <c r="U83" s="194"/>
      <c r="V83" s="194"/>
      <c r="W83" s="194"/>
    </row>
    <row r="84" spans="2:23" ht="14.5" x14ac:dyDescent="0.35">
      <c r="B84" s="26"/>
      <c r="C84" s="28"/>
      <c r="D84" s="27"/>
      <c r="E84" s="29"/>
      <c r="F84" s="175"/>
      <c r="G84" s="175"/>
      <c r="H84" s="175"/>
      <c r="I84" s="175"/>
      <c r="J84" s="175"/>
      <c r="K84" s="175"/>
      <c r="L84" s="98"/>
      <c r="M84" s="98"/>
      <c r="N84" s="98"/>
      <c r="O84" s="175"/>
      <c r="P84" s="175"/>
      <c r="Q84" s="175"/>
      <c r="R84" s="175"/>
      <c r="S84" s="175"/>
      <c r="U84" s="194"/>
      <c r="V84" s="194"/>
      <c r="W84" s="194"/>
    </row>
    <row r="85" spans="2:23" ht="14.5" x14ac:dyDescent="0.35">
      <c r="B85" s="26"/>
      <c r="C85" s="28"/>
      <c r="D85" s="27"/>
      <c r="E85" s="29"/>
      <c r="F85" s="175"/>
      <c r="G85" s="175"/>
      <c r="H85" s="175"/>
      <c r="I85" s="175"/>
      <c r="J85" s="175"/>
      <c r="K85" s="175"/>
      <c r="L85" s="98"/>
      <c r="M85" s="98"/>
      <c r="N85" s="98"/>
      <c r="O85" s="175"/>
      <c r="P85" s="175"/>
      <c r="Q85" s="175"/>
      <c r="R85" s="175"/>
      <c r="S85" s="175"/>
      <c r="U85" s="194"/>
      <c r="V85" s="194"/>
      <c r="W85" s="194"/>
    </row>
    <row r="86" spans="2:23" ht="14.5" x14ac:dyDescent="0.35">
      <c r="B86" s="30"/>
      <c r="C86" s="31"/>
      <c r="D86" s="31"/>
      <c r="E86" s="32"/>
      <c r="F86" s="175"/>
      <c r="G86" s="175"/>
      <c r="H86" s="175"/>
      <c r="I86" s="175"/>
      <c r="J86" s="175"/>
      <c r="K86" s="175"/>
      <c r="L86" s="99"/>
      <c r="M86" s="99"/>
      <c r="N86" s="99"/>
      <c r="O86" s="175"/>
      <c r="P86" s="175"/>
      <c r="Q86" s="175"/>
      <c r="R86" s="175"/>
      <c r="S86" s="175"/>
      <c r="U86" s="194"/>
      <c r="V86" s="194"/>
      <c r="W86" s="194"/>
    </row>
    <row r="87" spans="2:23" ht="14.5" x14ac:dyDescent="0.35">
      <c r="B87" s="30"/>
      <c r="C87" s="33"/>
      <c r="D87" s="34"/>
      <c r="E87" s="32"/>
      <c r="F87" s="175"/>
      <c r="G87" s="175"/>
      <c r="H87" s="175"/>
      <c r="I87" s="175"/>
      <c r="J87" s="175"/>
      <c r="K87" s="175"/>
      <c r="L87" s="100"/>
      <c r="M87" s="100"/>
      <c r="N87" s="100"/>
      <c r="O87" s="175"/>
      <c r="P87" s="175"/>
      <c r="Q87" s="175"/>
      <c r="R87" s="175"/>
      <c r="S87" s="175"/>
      <c r="U87" s="194"/>
      <c r="V87" s="194"/>
      <c r="W87" s="194"/>
    </row>
    <row r="88" spans="2:23" ht="14.5" x14ac:dyDescent="0.35">
      <c r="F88" s="175"/>
      <c r="G88" s="175"/>
      <c r="H88" s="175"/>
      <c r="I88" s="175"/>
      <c r="J88" s="175"/>
      <c r="K88" s="175"/>
      <c r="L88" s="175"/>
      <c r="M88" s="175"/>
      <c r="N88" s="175"/>
      <c r="O88" s="175"/>
      <c r="P88" s="175"/>
      <c r="Q88" s="175"/>
      <c r="R88" s="175"/>
      <c r="S88" s="175"/>
      <c r="U88" s="194"/>
      <c r="V88" s="194"/>
      <c r="W88" s="194"/>
    </row>
    <row r="89" spans="2:23" ht="14.5" x14ac:dyDescent="0.35">
      <c r="F89" s="175"/>
      <c r="G89" s="175"/>
      <c r="H89" s="175"/>
      <c r="I89" s="175"/>
      <c r="J89" s="175"/>
      <c r="K89" s="175"/>
      <c r="L89" s="175"/>
      <c r="M89" s="175"/>
      <c r="N89" s="175"/>
      <c r="O89" s="175"/>
      <c r="P89" s="175"/>
      <c r="Q89" s="175"/>
      <c r="R89" s="175"/>
      <c r="S89" s="175"/>
      <c r="U89" s="194"/>
      <c r="V89" s="194"/>
      <c r="W89" s="194"/>
    </row>
    <row r="90" spans="2:23" ht="14.5" x14ac:dyDescent="0.35">
      <c r="F90" s="175"/>
      <c r="G90" s="175"/>
      <c r="H90" s="175"/>
      <c r="I90" s="175"/>
      <c r="J90" s="175"/>
      <c r="K90" s="175"/>
      <c r="L90" s="175"/>
      <c r="M90" s="175"/>
      <c r="N90" s="175"/>
      <c r="O90" s="175"/>
      <c r="P90" s="175"/>
      <c r="Q90" s="175"/>
      <c r="R90" s="175"/>
      <c r="S90" s="175"/>
      <c r="U90" s="194"/>
      <c r="V90" s="194"/>
      <c r="W90" s="194"/>
    </row>
    <row r="91" spans="2:23" ht="14.5" x14ac:dyDescent="0.35">
      <c r="F91" s="175"/>
      <c r="G91" s="175"/>
      <c r="H91" s="175"/>
      <c r="I91" s="175"/>
      <c r="J91" s="175"/>
      <c r="K91" s="175"/>
      <c r="L91" s="175"/>
      <c r="M91" s="175"/>
      <c r="N91" s="175"/>
      <c r="O91" s="175"/>
      <c r="P91" s="175"/>
      <c r="Q91" s="175"/>
      <c r="R91" s="175"/>
      <c r="S91" s="175"/>
      <c r="U91" s="194"/>
      <c r="V91" s="194"/>
      <c r="W91" s="194"/>
    </row>
    <row r="92" spans="2:23" ht="14.5" x14ac:dyDescent="0.35">
      <c r="F92" s="175"/>
      <c r="G92" s="175"/>
      <c r="H92" s="175"/>
      <c r="I92" s="175"/>
      <c r="J92" s="175"/>
      <c r="K92" s="175"/>
      <c r="L92" s="175"/>
      <c r="M92" s="175"/>
      <c r="N92" s="175"/>
      <c r="O92" s="175"/>
      <c r="P92" s="175"/>
      <c r="Q92" s="175"/>
      <c r="R92" s="175"/>
      <c r="S92" s="175"/>
      <c r="U92" s="194"/>
      <c r="V92" s="194"/>
      <c r="W92" s="194"/>
    </row>
    <row r="93" spans="2:23" ht="14.5" x14ac:dyDescent="0.35">
      <c r="F93" s="175"/>
      <c r="G93" s="175"/>
      <c r="H93" s="175"/>
      <c r="I93" s="175"/>
      <c r="J93" s="175"/>
      <c r="K93" s="175"/>
      <c r="L93" s="175"/>
      <c r="M93" s="175"/>
      <c r="N93" s="175"/>
      <c r="O93" s="175"/>
      <c r="P93" s="175"/>
      <c r="Q93" s="175"/>
      <c r="R93" s="175"/>
      <c r="S93" s="175"/>
      <c r="U93" s="194"/>
      <c r="V93" s="194"/>
      <c r="W93" s="194"/>
    </row>
    <row r="94" spans="2:23" ht="14.5" x14ac:dyDescent="0.35">
      <c r="F94" s="175"/>
      <c r="G94" s="175"/>
      <c r="H94" s="175"/>
      <c r="I94" s="175"/>
      <c r="J94" s="175"/>
      <c r="K94" s="175"/>
      <c r="L94" s="175"/>
      <c r="M94" s="175"/>
      <c r="N94" s="175"/>
      <c r="O94" s="175"/>
      <c r="P94" s="175"/>
      <c r="Q94" s="175"/>
      <c r="R94" s="175"/>
      <c r="S94" s="175"/>
      <c r="U94" s="194"/>
      <c r="V94" s="194"/>
      <c r="W94" s="194"/>
    </row>
    <row r="95" spans="2:23" ht="14.5" x14ac:dyDescent="0.35">
      <c r="F95" s="175"/>
      <c r="G95" s="175"/>
      <c r="H95" s="175"/>
      <c r="I95" s="175"/>
      <c r="J95" s="175"/>
      <c r="K95" s="175"/>
      <c r="L95" s="175"/>
      <c r="M95" s="175"/>
      <c r="N95" s="175"/>
      <c r="O95" s="175"/>
      <c r="P95" s="175"/>
      <c r="Q95" s="175"/>
      <c r="R95" s="175"/>
      <c r="S95" s="175"/>
      <c r="U95" s="194"/>
      <c r="V95" s="194"/>
      <c r="W95" s="194"/>
    </row>
    <row r="96" spans="2:23" ht="14.5" x14ac:dyDescent="0.35">
      <c r="F96" s="175"/>
      <c r="G96" s="175"/>
      <c r="H96" s="175"/>
      <c r="I96" s="175"/>
      <c r="J96" s="175"/>
      <c r="K96" s="175"/>
      <c r="L96" s="175"/>
      <c r="M96" s="175"/>
      <c r="N96" s="175"/>
      <c r="O96" s="175"/>
      <c r="P96" s="175"/>
      <c r="Q96" s="175"/>
      <c r="R96" s="175"/>
      <c r="S96" s="175"/>
      <c r="U96" s="194"/>
      <c r="V96" s="194"/>
      <c r="W96" s="194"/>
    </row>
    <row r="97" spans="6:23" ht="14.5" x14ac:dyDescent="0.35">
      <c r="F97" s="175"/>
      <c r="G97" s="175"/>
      <c r="H97" s="175"/>
      <c r="I97" s="175"/>
      <c r="J97" s="175"/>
      <c r="K97" s="175"/>
      <c r="L97" s="175"/>
      <c r="M97" s="175"/>
      <c r="N97" s="175"/>
      <c r="O97" s="175"/>
      <c r="P97" s="175"/>
      <c r="Q97" s="175"/>
      <c r="R97" s="175"/>
      <c r="S97" s="175"/>
      <c r="U97" s="194"/>
      <c r="V97" s="194"/>
      <c r="W97" s="194"/>
    </row>
    <row r="98" spans="6:23" ht="14.5" x14ac:dyDescent="0.35">
      <c r="F98" s="175"/>
      <c r="G98" s="175"/>
      <c r="H98" s="175"/>
      <c r="I98" s="175"/>
      <c r="J98" s="175"/>
      <c r="K98" s="175"/>
      <c r="L98" s="175"/>
      <c r="M98" s="175"/>
      <c r="N98" s="175"/>
      <c r="O98" s="175"/>
      <c r="P98" s="175"/>
      <c r="Q98" s="175"/>
      <c r="R98" s="175"/>
      <c r="S98" s="175"/>
      <c r="U98" s="194"/>
      <c r="V98" s="194"/>
      <c r="W98" s="194"/>
    </row>
    <row r="99" spans="6:23" ht="14.5" x14ac:dyDescent="0.35">
      <c r="F99" s="175"/>
      <c r="G99" s="175"/>
      <c r="H99" s="175"/>
      <c r="I99" s="175"/>
      <c r="J99" s="175"/>
      <c r="K99" s="175"/>
      <c r="L99" s="175"/>
      <c r="M99" s="175"/>
      <c r="N99" s="175"/>
      <c r="O99" s="175"/>
      <c r="P99" s="175"/>
      <c r="Q99" s="175"/>
      <c r="R99" s="175"/>
      <c r="S99" s="175"/>
      <c r="U99" s="194"/>
      <c r="V99" s="194"/>
      <c r="W99" s="194"/>
    </row>
    <row r="100" spans="6:23" ht="14.5" x14ac:dyDescent="0.35">
      <c r="F100" s="175"/>
      <c r="G100" s="175"/>
      <c r="H100" s="175"/>
      <c r="I100" s="175"/>
      <c r="J100" s="175"/>
      <c r="K100" s="175"/>
      <c r="L100" s="175"/>
      <c r="M100" s="175"/>
      <c r="N100" s="175"/>
      <c r="O100" s="175"/>
      <c r="P100" s="175"/>
      <c r="Q100" s="175"/>
      <c r="R100" s="175"/>
      <c r="S100" s="175"/>
      <c r="U100" s="194"/>
      <c r="V100" s="194"/>
      <c r="W100" s="194"/>
    </row>
    <row r="101" spans="6:23" ht="14.5" x14ac:dyDescent="0.35">
      <c r="F101" s="175"/>
      <c r="G101" s="175"/>
      <c r="H101" s="175"/>
      <c r="I101" s="175"/>
      <c r="J101" s="175"/>
      <c r="K101" s="175"/>
      <c r="L101" s="175"/>
      <c r="M101" s="175"/>
      <c r="N101" s="175"/>
      <c r="O101" s="175"/>
      <c r="P101" s="175"/>
      <c r="Q101" s="175"/>
      <c r="R101" s="175"/>
      <c r="S101" s="175"/>
      <c r="U101" s="194"/>
      <c r="V101" s="194"/>
      <c r="W101" s="194"/>
    </row>
    <row r="102" spans="6:23" ht="14.5" x14ac:dyDescent="0.35">
      <c r="F102" s="175"/>
      <c r="G102" s="175"/>
      <c r="H102" s="175"/>
      <c r="I102" s="175"/>
      <c r="J102" s="175"/>
      <c r="K102" s="175"/>
      <c r="L102" s="175"/>
      <c r="M102" s="175"/>
      <c r="N102" s="175"/>
      <c r="O102" s="175"/>
      <c r="P102" s="175"/>
      <c r="Q102" s="175"/>
      <c r="R102" s="175"/>
      <c r="S102" s="175"/>
      <c r="U102" s="194"/>
      <c r="V102" s="194"/>
      <c r="W102" s="194"/>
    </row>
    <row r="103" spans="6:23" ht="14.5" x14ac:dyDescent="0.35">
      <c r="F103" s="175"/>
      <c r="G103" s="175"/>
      <c r="H103" s="175"/>
      <c r="I103" s="175"/>
      <c r="J103" s="175"/>
      <c r="K103" s="175"/>
      <c r="L103" s="175"/>
      <c r="M103" s="175"/>
      <c r="N103" s="175"/>
      <c r="O103" s="175"/>
      <c r="P103" s="175"/>
      <c r="Q103" s="175"/>
      <c r="R103" s="175"/>
      <c r="S103" s="175"/>
      <c r="U103" s="194"/>
      <c r="V103" s="194"/>
      <c r="W103" s="194"/>
    </row>
    <row r="104" spans="6:23" ht="14.5" x14ac:dyDescent="0.35">
      <c r="F104" s="175"/>
      <c r="G104" s="175"/>
      <c r="H104" s="175"/>
      <c r="I104" s="175"/>
      <c r="J104" s="175"/>
      <c r="K104" s="175"/>
      <c r="L104" s="175"/>
      <c r="M104" s="175"/>
      <c r="N104" s="175"/>
      <c r="O104" s="175"/>
      <c r="P104" s="175"/>
      <c r="Q104" s="175"/>
      <c r="R104" s="175"/>
      <c r="S104" s="175"/>
      <c r="U104" s="194"/>
      <c r="V104" s="194"/>
      <c r="W104" s="194"/>
    </row>
    <row r="105" spans="6:23" ht="14.5" x14ac:dyDescent="0.35">
      <c r="F105" s="175"/>
      <c r="G105" s="175"/>
      <c r="H105" s="175"/>
      <c r="I105" s="175"/>
      <c r="J105" s="175"/>
      <c r="K105" s="175"/>
      <c r="L105" s="175"/>
      <c r="M105" s="175"/>
      <c r="N105" s="175"/>
      <c r="O105" s="175"/>
      <c r="P105" s="175"/>
      <c r="Q105" s="175"/>
      <c r="R105" s="175"/>
      <c r="S105" s="175"/>
      <c r="U105" s="194"/>
      <c r="V105" s="194"/>
      <c r="W105" s="194"/>
    </row>
    <row r="106" spans="6:23" ht="14.5" x14ac:dyDescent="0.35">
      <c r="F106" s="175"/>
      <c r="G106" s="175"/>
      <c r="H106" s="175"/>
      <c r="I106" s="175"/>
      <c r="J106" s="175"/>
      <c r="K106" s="175"/>
      <c r="L106" s="175"/>
      <c r="M106" s="175"/>
      <c r="N106" s="175"/>
      <c r="O106" s="175"/>
      <c r="P106" s="175"/>
      <c r="Q106" s="175"/>
      <c r="R106" s="175"/>
      <c r="S106" s="175"/>
      <c r="U106" s="194"/>
      <c r="V106" s="194"/>
      <c r="W106" s="194"/>
    </row>
    <row r="107" spans="6:23" ht="14.4" customHeight="1" x14ac:dyDescent="0.35">
      <c r="F107" s="175"/>
      <c r="G107" s="175"/>
      <c r="H107" s="175"/>
      <c r="I107" s="175"/>
      <c r="J107" s="175"/>
      <c r="K107" s="175"/>
      <c r="L107" s="175"/>
      <c r="M107" s="175"/>
      <c r="N107" s="175"/>
      <c r="O107" s="175"/>
      <c r="P107" s="175"/>
      <c r="Q107" s="175"/>
      <c r="R107" s="175"/>
      <c r="S107" s="175"/>
      <c r="U107" s="194"/>
      <c r="V107" s="194"/>
      <c r="W107" s="194"/>
    </row>
    <row r="108" spans="6:23" ht="14.4" customHeight="1" x14ac:dyDescent="0.35">
      <c r="F108" s="175"/>
      <c r="G108" s="175"/>
      <c r="H108" s="175"/>
      <c r="I108" s="175"/>
      <c r="J108" s="175"/>
      <c r="K108" s="175"/>
      <c r="L108" s="175"/>
      <c r="M108" s="175"/>
      <c r="N108" s="175"/>
      <c r="O108" s="175"/>
      <c r="P108" s="175"/>
      <c r="Q108" s="175"/>
      <c r="R108" s="175"/>
      <c r="S108" s="175"/>
      <c r="U108" s="194"/>
      <c r="V108" s="194"/>
      <c r="W108" s="194"/>
    </row>
    <row r="109" spans="6:23" ht="14.5" x14ac:dyDescent="0.35">
      <c r="F109" s="175"/>
      <c r="G109" s="175"/>
      <c r="H109" s="175"/>
      <c r="I109" s="175"/>
      <c r="J109" s="175"/>
      <c r="K109" s="175"/>
      <c r="L109" s="175"/>
      <c r="M109" s="175"/>
      <c r="N109" s="175"/>
      <c r="O109" s="175"/>
      <c r="P109" s="175"/>
      <c r="Q109" s="175"/>
      <c r="R109" s="175"/>
      <c r="S109" s="175"/>
      <c r="U109" s="194"/>
      <c r="V109" s="194"/>
      <c r="W109" s="194"/>
    </row>
    <row r="110" spans="6:23" ht="14.5" x14ac:dyDescent="0.35">
      <c r="F110" s="175"/>
      <c r="G110" s="175"/>
      <c r="H110" s="175"/>
      <c r="I110" s="175"/>
      <c r="J110" s="175"/>
      <c r="K110" s="175"/>
      <c r="L110" s="175"/>
      <c r="M110" s="175"/>
      <c r="N110" s="175"/>
      <c r="O110" s="175"/>
      <c r="P110" s="175"/>
      <c r="Q110" s="175"/>
      <c r="R110" s="175"/>
      <c r="S110" s="175"/>
      <c r="U110" s="194"/>
      <c r="V110" s="194"/>
      <c r="W110" s="194"/>
    </row>
    <row r="111" spans="6:23" ht="14.4" customHeight="1" x14ac:dyDescent="0.35">
      <c r="F111" s="175"/>
      <c r="G111" s="175"/>
      <c r="H111" s="175"/>
      <c r="I111" s="175"/>
      <c r="J111" s="175"/>
      <c r="K111" s="175"/>
      <c r="L111" s="175"/>
      <c r="M111" s="175"/>
      <c r="N111" s="175"/>
      <c r="O111" s="175"/>
      <c r="P111" s="175"/>
      <c r="Q111" s="175"/>
      <c r="R111" s="175"/>
      <c r="S111" s="175"/>
      <c r="U111" s="194"/>
      <c r="V111" s="194"/>
      <c r="W111" s="194"/>
    </row>
    <row r="112" spans="6:23" ht="14.4" customHeight="1" x14ac:dyDescent="0.35">
      <c r="F112" s="175"/>
      <c r="G112" s="175"/>
      <c r="H112" s="175"/>
      <c r="I112" s="175"/>
      <c r="J112" s="175"/>
      <c r="K112" s="175"/>
      <c r="L112" s="175"/>
      <c r="M112" s="175"/>
      <c r="N112" s="175"/>
      <c r="O112" s="175"/>
      <c r="P112" s="175"/>
      <c r="Q112" s="175"/>
      <c r="R112" s="175"/>
      <c r="S112" s="175"/>
      <c r="U112" s="194"/>
      <c r="V112" s="194"/>
      <c r="W112" s="194"/>
    </row>
    <row r="113" spans="6:23" ht="14.4" customHeight="1" x14ac:dyDescent="0.35">
      <c r="F113" s="175"/>
      <c r="G113" s="175"/>
      <c r="H113" s="175"/>
      <c r="I113" s="175"/>
      <c r="J113" s="175"/>
      <c r="K113" s="175"/>
      <c r="L113" s="175"/>
      <c r="M113" s="175"/>
      <c r="N113" s="175"/>
      <c r="O113" s="175"/>
      <c r="P113" s="175"/>
      <c r="Q113" s="175"/>
      <c r="R113" s="175"/>
      <c r="S113" s="175"/>
      <c r="U113" s="194"/>
      <c r="V113" s="194"/>
      <c r="W113" s="194"/>
    </row>
    <row r="114" spans="6:23" ht="14.4" customHeight="1" x14ac:dyDescent="0.35">
      <c r="F114" s="175"/>
      <c r="G114" s="175"/>
      <c r="H114" s="175"/>
      <c r="I114" s="175"/>
      <c r="J114" s="175"/>
      <c r="K114" s="175"/>
      <c r="L114" s="175"/>
      <c r="M114" s="175"/>
      <c r="N114" s="175"/>
      <c r="O114" s="175"/>
      <c r="P114" s="175"/>
      <c r="Q114" s="175"/>
      <c r="R114" s="175"/>
      <c r="S114" s="175"/>
      <c r="U114" s="194"/>
      <c r="V114" s="194"/>
      <c r="W114" s="194"/>
    </row>
    <row r="115" spans="6:23" ht="14.5" x14ac:dyDescent="0.35">
      <c r="F115" s="175"/>
      <c r="G115" s="175"/>
      <c r="H115" s="175"/>
      <c r="I115" s="175"/>
      <c r="J115" s="175"/>
      <c r="K115" s="175"/>
      <c r="L115" s="175"/>
      <c r="M115" s="175"/>
      <c r="N115" s="175"/>
      <c r="O115" s="175"/>
      <c r="P115" s="175"/>
      <c r="Q115" s="175"/>
      <c r="R115" s="175"/>
      <c r="S115" s="175"/>
      <c r="U115" s="194"/>
      <c r="V115" s="194"/>
      <c r="W115" s="194"/>
    </row>
    <row r="116" spans="6:23" ht="14.5" x14ac:dyDescent="0.35">
      <c r="F116" s="175"/>
      <c r="G116" s="175"/>
      <c r="H116" s="175"/>
      <c r="I116" s="175"/>
      <c r="J116" s="175"/>
      <c r="K116" s="175"/>
      <c r="L116" s="175"/>
      <c r="M116" s="175"/>
      <c r="N116" s="175"/>
      <c r="O116" s="175"/>
      <c r="P116" s="175"/>
      <c r="Q116" s="175"/>
      <c r="R116" s="175"/>
      <c r="S116" s="175"/>
      <c r="U116" s="194"/>
      <c r="V116" s="194"/>
      <c r="W116" s="194"/>
    </row>
    <row r="117" spans="6:23" ht="14.5" x14ac:dyDescent="0.35">
      <c r="F117" s="175"/>
      <c r="G117" s="175"/>
      <c r="H117" s="175"/>
      <c r="I117" s="175"/>
      <c r="J117" s="175"/>
      <c r="K117" s="175"/>
      <c r="L117" s="175"/>
      <c r="M117" s="175"/>
      <c r="N117" s="175"/>
      <c r="O117" s="175"/>
      <c r="P117" s="175"/>
      <c r="Q117" s="175"/>
      <c r="R117" s="175"/>
      <c r="S117" s="175"/>
      <c r="U117" s="194"/>
      <c r="V117" s="194"/>
      <c r="W117" s="194"/>
    </row>
    <row r="118" spans="6:23" ht="14.5" x14ac:dyDescent="0.35">
      <c r="F118" s="175"/>
      <c r="G118" s="175"/>
      <c r="H118" s="175"/>
      <c r="I118" s="175"/>
      <c r="J118" s="175"/>
      <c r="K118" s="175"/>
      <c r="L118" s="175"/>
      <c r="M118" s="175"/>
      <c r="N118" s="175"/>
      <c r="O118" s="175"/>
      <c r="P118" s="175"/>
      <c r="Q118" s="175"/>
      <c r="R118" s="175"/>
      <c r="S118" s="175"/>
      <c r="U118" s="194"/>
      <c r="V118" s="194"/>
      <c r="W118" s="194"/>
    </row>
    <row r="119" spans="6:23" ht="14.5" x14ac:dyDescent="0.35">
      <c r="F119" s="175"/>
      <c r="G119" s="175"/>
      <c r="H119" s="175"/>
      <c r="I119" s="175"/>
      <c r="J119" s="175"/>
      <c r="K119" s="175"/>
      <c r="L119" s="175"/>
      <c r="M119" s="175"/>
      <c r="N119" s="175"/>
      <c r="O119" s="175"/>
      <c r="P119" s="175"/>
      <c r="Q119" s="175"/>
      <c r="R119" s="175"/>
      <c r="S119" s="175"/>
      <c r="U119" s="194"/>
      <c r="V119" s="194"/>
      <c r="W119" s="194"/>
    </row>
    <row r="120" spans="6:23" ht="14.5" x14ac:dyDescent="0.35">
      <c r="F120" s="175"/>
      <c r="G120" s="175"/>
      <c r="H120" s="175"/>
      <c r="I120" s="175"/>
      <c r="J120" s="175"/>
      <c r="K120" s="175"/>
      <c r="L120" s="175"/>
      <c r="M120" s="175"/>
      <c r="N120" s="175"/>
      <c r="O120" s="175"/>
      <c r="P120" s="175"/>
      <c r="Q120" s="175"/>
      <c r="R120" s="175"/>
      <c r="S120" s="175"/>
      <c r="U120" s="194"/>
      <c r="V120" s="194"/>
      <c r="W120" s="194"/>
    </row>
    <row r="121" spans="6:23" ht="14.5" x14ac:dyDescent="0.35">
      <c r="F121" s="175"/>
      <c r="G121" s="175"/>
      <c r="H121" s="175"/>
      <c r="I121" s="175"/>
      <c r="J121" s="175"/>
      <c r="K121" s="175"/>
      <c r="L121" s="175"/>
      <c r="M121" s="175"/>
      <c r="N121" s="175"/>
      <c r="O121" s="175"/>
      <c r="P121" s="175"/>
      <c r="Q121" s="175"/>
      <c r="R121" s="175"/>
      <c r="S121" s="175"/>
      <c r="U121" s="194"/>
      <c r="V121" s="194"/>
      <c r="W121" s="194"/>
    </row>
    <row r="122" spans="6:23" ht="14.5" x14ac:dyDescent="0.35">
      <c r="F122" s="175"/>
      <c r="G122" s="175"/>
      <c r="H122" s="175"/>
      <c r="I122" s="175"/>
      <c r="J122" s="175"/>
      <c r="K122" s="175"/>
      <c r="L122" s="175"/>
      <c r="M122" s="175"/>
      <c r="N122" s="175"/>
      <c r="O122" s="175"/>
      <c r="P122" s="175"/>
      <c r="Q122" s="175"/>
      <c r="R122" s="175"/>
      <c r="S122" s="175"/>
      <c r="U122" s="194"/>
      <c r="V122" s="194"/>
      <c r="W122" s="194"/>
    </row>
    <row r="123" spans="6:23" ht="14.5" x14ac:dyDescent="0.35">
      <c r="F123" s="175"/>
      <c r="G123" s="175"/>
      <c r="H123" s="175"/>
      <c r="I123" s="175"/>
      <c r="J123" s="175"/>
      <c r="K123" s="175"/>
      <c r="L123" s="175"/>
      <c r="M123" s="175"/>
      <c r="N123" s="175"/>
      <c r="O123" s="175"/>
      <c r="P123" s="175"/>
      <c r="Q123" s="175"/>
      <c r="R123" s="175"/>
      <c r="S123" s="175"/>
      <c r="U123" s="194"/>
      <c r="V123" s="194"/>
      <c r="W123" s="194"/>
    </row>
    <row r="124" spans="6:23" ht="14.5" x14ac:dyDescent="0.35">
      <c r="F124" s="175"/>
      <c r="G124" s="175"/>
      <c r="H124" s="175"/>
      <c r="I124" s="175"/>
      <c r="J124" s="175"/>
      <c r="K124" s="175"/>
      <c r="L124" s="175"/>
      <c r="M124" s="175"/>
      <c r="N124" s="175"/>
      <c r="O124" s="175"/>
      <c r="P124" s="175"/>
      <c r="Q124" s="175"/>
      <c r="R124" s="175"/>
      <c r="S124" s="175"/>
      <c r="U124" s="194"/>
      <c r="V124" s="194"/>
      <c r="W124" s="194"/>
    </row>
    <row r="125" spans="6:23" ht="14.5" x14ac:dyDescent="0.35">
      <c r="F125" s="175"/>
      <c r="G125" s="175"/>
      <c r="H125" s="175"/>
      <c r="I125" s="175"/>
      <c r="J125" s="175"/>
      <c r="K125" s="175"/>
      <c r="L125" s="175"/>
      <c r="M125" s="175"/>
      <c r="N125" s="175"/>
      <c r="O125" s="175"/>
      <c r="P125" s="175"/>
      <c r="Q125" s="175"/>
      <c r="R125" s="175"/>
      <c r="S125" s="175"/>
      <c r="U125" s="194"/>
      <c r="V125" s="194"/>
      <c r="W125" s="194"/>
    </row>
    <row r="126" spans="6:23" ht="14.5" x14ac:dyDescent="0.35">
      <c r="F126" s="175"/>
      <c r="G126" s="175"/>
      <c r="H126" s="175"/>
      <c r="I126" s="175"/>
      <c r="J126" s="175"/>
      <c r="K126" s="175"/>
      <c r="L126" s="175"/>
      <c r="M126" s="175"/>
      <c r="N126" s="175"/>
      <c r="O126" s="175"/>
      <c r="P126" s="175"/>
      <c r="Q126" s="175"/>
      <c r="R126" s="175"/>
      <c r="S126" s="175"/>
      <c r="U126" s="194"/>
      <c r="V126" s="194"/>
      <c r="W126" s="194"/>
    </row>
    <row r="127" spans="6:23" ht="14.5" x14ac:dyDescent="0.35">
      <c r="F127" s="175"/>
      <c r="G127" s="175"/>
      <c r="H127" s="175"/>
      <c r="I127" s="175"/>
      <c r="J127" s="175"/>
      <c r="K127" s="175"/>
      <c r="L127" s="175"/>
      <c r="M127" s="175"/>
      <c r="N127" s="175"/>
      <c r="O127" s="175"/>
      <c r="P127" s="175"/>
      <c r="Q127" s="175"/>
      <c r="R127" s="175"/>
      <c r="S127" s="175"/>
      <c r="U127" s="194"/>
      <c r="V127" s="194"/>
      <c r="W127" s="194"/>
    </row>
    <row r="128" spans="6:23" ht="14.5" x14ac:dyDescent="0.35">
      <c r="F128" s="175"/>
      <c r="G128" s="175"/>
      <c r="H128" s="175"/>
      <c r="I128" s="175"/>
      <c r="J128" s="175"/>
      <c r="K128" s="175"/>
      <c r="L128" s="175"/>
      <c r="M128" s="175"/>
      <c r="N128" s="175"/>
      <c r="O128" s="175"/>
      <c r="P128" s="175"/>
      <c r="Q128" s="175"/>
      <c r="R128" s="175"/>
      <c r="S128" s="175"/>
      <c r="U128" s="194"/>
      <c r="V128" s="194"/>
      <c r="W128" s="194"/>
    </row>
    <row r="129" spans="6:23" ht="14.5" x14ac:dyDescent="0.35">
      <c r="F129" s="175"/>
      <c r="G129" s="175"/>
      <c r="H129" s="175"/>
      <c r="I129" s="175"/>
      <c r="J129" s="175"/>
      <c r="K129" s="175"/>
      <c r="L129" s="175"/>
      <c r="M129" s="175"/>
      <c r="N129" s="175"/>
      <c r="O129" s="175"/>
      <c r="P129" s="175"/>
      <c r="Q129" s="175"/>
      <c r="R129" s="175"/>
      <c r="S129" s="175"/>
      <c r="U129" s="194"/>
      <c r="V129" s="194"/>
      <c r="W129" s="194"/>
    </row>
    <row r="130" spans="6:23" ht="14.5" x14ac:dyDescent="0.35">
      <c r="F130" s="175"/>
      <c r="G130" s="175"/>
      <c r="H130" s="175"/>
      <c r="I130" s="175"/>
      <c r="J130" s="175"/>
      <c r="K130" s="175"/>
      <c r="L130" s="175"/>
      <c r="M130" s="175"/>
      <c r="N130" s="175"/>
      <c r="O130" s="175"/>
      <c r="P130" s="175"/>
      <c r="Q130" s="175"/>
      <c r="R130" s="175"/>
      <c r="S130" s="175"/>
      <c r="U130" s="194"/>
      <c r="V130" s="194"/>
      <c r="W130" s="194"/>
    </row>
    <row r="131" spans="6:23" ht="14.5" x14ac:dyDescent="0.35">
      <c r="F131" s="175"/>
      <c r="G131" s="175"/>
      <c r="H131" s="175"/>
      <c r="I131" s="175"/>
      <c r="J131" s="175"/>
      <c r="K131" s="175"/>
      <c r="L131" s="175"/>
      <c r="M131" s="175"/>
      <c r="N131" s="175"/>
      <c r="O131" s="175"/>
      <c r="P131" s="175"/>
      <c r="Q131" s="175"/>
      <c r="R131" s="175"/>
      <c r="S131" s="175"/>
      <c r="U131" s="194"/>
      <c r="V131" s="194"/>
      <c r="W131" s="194"/>
    </row>
    <row r="132" spans="6:23" ht="14.5" x14ac:dyDescent="0.35">
      <c r="F132" s="175"/>
      <c r="G132" s="175"/>
      <c r="H132" s="175"/>
      <c r="I132" s="175"/>
      <c r="J132" s="175"/>
      <c r="K132" s="175"/>
      <c r="L132" s="175"/>
      <c r="M132" s="175"/>
      <c r="N132" s="175"/>
      <c r="O132" s="175"/>
      <c r="P132" s="175"/>
      <c r="Q132" s="175"/>
      <c r="R132" s="175"/>
      <c r="S132" s="175"/>
      <c r="U132" s="194"/>
      <c r="V132" s="194"/>
      <c r="W132" s="194"/>
    </row>
    <row r="133" spans="6:23" ht="14.5" x14ac:dyDescent="0.35">
      <c r="F133" s="175"/>
      <c r="G133" s="175"/>
      <c r="H133" s="175"/>
      <c r="I133" s="175"/>
      <c r="J133" s="175"/>
      <c r="K133" s="175"/>
      <c r="L133" s="175"/>
      <c r="M133" s="175"/>
      <c r="N133" s="175"/>
      <c r="O133" s="175"/>
      <c r="P133" s="175"/>
      <c r="Q133" s="175"/>
      <c r="R133" s="175"/>
      <c r="S133" s="175"/>
      <c r="U133" s="194"/>
      <c r="V133" s="194"/>
      <c r="W133" s="194"/>
    </row>
    <row r="134" spans="6:23" ht="14.5" x14ac:dyDescent="0.35">
      <c r="F134" s="175"/>
      <c r="G134" s="175"/>
      <c r="H134" s="175"/>
      <c r="I134" s="175"/>
      <c r="J134" s="175"/>
      <c r="K134" s="175"/>
      <c r="L134" s="175"/>
      <c r="M134" s="175"/>
      <c r="N134" s="175"/>
      <c r="O134" s="175"/>
      <c r="P134" s="175"/>
      <c r="Q134" s="175"/>
      <c r="R134" s="175"/>
      <c r="S134" s="175"/>
      <c r="U134" s="194"/>
      <c r="V134" s="194"/>
      <c r="W134" s="194"/>
    </row>
    <row r="135" spans="6:23" ht="14.5" x14ac:dyDescent="0.35">
      <c r="F135" s="175"/>
      <c r="G135" s="175"/>
      <c r="H135" s="175"/>
      <c r="I135" s="175"/>
      <c r="J135" s="175"/>
      <c r="K135" s="175"/>
      <c r="L135" s="175"/>
      <c r="M135" s="175"/>
      <c r="N135" s="175"/>
      <c r="O135" s="175"/>
      <c r="P135" s="175"/>
      <c r="Q135" s="175"/>
      <c r="R135" s="175"/>
      <c r="S135" s="175"/>
      <c r="U135" s="194"/>
      <c r="V135" s="194"/>
      <c r="W135" s="194"/>
    </row>
    <row r="136" spans="6:23" ht="14.5" x14ac:dyDescent="0.35">
      <c r="F136" s="175"/>
      <c r="G136" s="175"/>
      <c r="H136" s="175"/>
      <c r="I136" s="175"/>
      <c r="J136" s="175"/>
      <c r="K136" s="175"/>
      <c r="L136" s="175"/>
      <c r="M136" s="175"/>
      <c r="N136" s="175"/>
      <c r="O136" s="175"/>
      <c r="P136" s="175"/>
      <c r="Q136" s="175"/>
      <c r="R136" s="175"/>
      <c r="S136" s="175"/>
      <c r="U136" s="194"/>
      <c r="V136" s="194"/>
      <c r="W136" s="194"/>
    </row>
    <row r="137" spans="6:23" ht="14.5" x14ac:dyDescent="0.35">
      <c r="F137" s="175"/>
      <c r="G137" s="175"/>
      <c r="H137" s="175"/>
      <c r="I137" s="175"/>
      <c r="J137" s="175"/>
      <c r="K137" s="175"/>
      <c r="L137" s="175"/>
      <c r="M137" s="175"/>
      <c r="N137" s="175"/>
      <c r="O137" s="175"/>
      <c r="P137" s="175"/>
      <c r="Q137" s="175"/>
      <c r="R137" s="175"/>
      <c r="S137" s="175"/>
      <c r="U137" s="194"/>
      <c r="V137" s="194"/>
      <c r="W137" s="194"/>
    </row>
    <row r="138" spans="6:23" ht="14.5" x14ac:dyDescent="0.35">
      <c r="F138" s="175"/>
      <c r="G138" s="175"/>
      <c r="H138" s="175"/>
      <c r="I138" s="175"/>
      <c r="J138" s="175"/>
      <c r="K138" s="175"/>
      <c r="L138" s="175"/>
      <c r="M138" s="175"/>
      <c r="N138" s="175"/>
      <c r="O138" s="175"/>
      <c r="P138" s="175"/>
      <c r="Q138" s="175"/>
      <c r="R138" s="175"/>
      <c r="S138" s="175"/>
      <c r="U138" s="194"/>
      <c r="V138" s="194"/>
      <c r="W138" s="194"/>
    </row>
    <row r="139" spans="6:23" ht="14.5" x14ac:dyDescent="0.35">
      <c r="F139" s="175"/>
      <c r="G139" s="175"/>
      <c r="H139" s="175"/>
      <c r="I139" s="175"/>
      <c r="J139" s="175"/>
      <c r="K139" s="175"/>
      <c r="L139" s="175"/>
      <c r="M139" s="175"/>
      <c r="N139" s="175"/>
      <c r="O139" s="175"/>
      <c r="P139" s="175"/>
      <c r="Q139" s="175"/>
      <c r="R139" s="175"/>
      <c r="S139" s="175"/>
      <c r="U139" s="194"/>
      <c r="V139" s="194"/>
      <c r="W139" s="194"/>
    </row>
    <row r="140" spans="6:23" ht="14.5" x14ac:dyDescent="0.35">
      <c r="F140" s="175"/>
      <c r="G140" s="175"/>
      <c r="H140" s="175"/>
      <c r="I140" s="175"/>
      <c r="J140" s="175"/>
      <c r="K140" s="175"/>
      <c r="L140" s="175"/>
      <c r="M140" s="175"/>
      <c r="N140" s="175"/>
      <c r="O140" s="175"/>
      <c r="P140" s="175"/>
      <c r="Q140" s="175"/>
      <c r="R140" s="175"/>
      <c r="S140" s="175"/>
      <c r="U140" s="194"/>
      <c r="V140" s="194"/>
      <c r="W140" s="194"/>
    </row>
    <row r="141" spans="6:23" ht="14.5" x14ac:dyDescent="0.35">
      <c r="F141" s="175"/>
      <c r="G141" s="175"/>
      <c r="H141" s="175"/>
      <c r="I141" s="175"/>
      <c r="J141" s="175"/>
      <c r="K141" s="175"/>
      <c r="L141" s="175"/>
      <c r="M141" s="175"/>
      <c r="N141" s="175"/>
      <c r="O141" s="175"/>
      <c r="P141" s="175"/>
      <c r="Q141" s="175"/>
      <c r="R141" s="175"/>
      <c r="S141" s="175"/>
      <c r="U141" s="194"/>
      <c r="V141" s="194"/>
      <c r="W141" s="194"/>
    </row>
    <row r="142" spans="6:23" ht="14.5" x14ac:dyDescent="0.35">
      <c r="F142" s="175"/>
      <c r="G142" s="175"/>
      <c r="H142" s="175"/>
      <c r="I142" s="175"/>
      <c r="J142" s="175"/>
      <c r="K142" s="175"/>
      <c r="L142" s="175"/>
      <c r="M142" s="175"/>
      <c r="N142" s="175"/>
      <c r="O142" s="175"/>
      <c r="P142" s="175"/>
      <c r="Q142" s="175"/>
      <c r="R142" s="175"/>
      <c r="S142" s="175"/>
      <c r="U142" s="194"/>
      <c r="V142" s="194"/>
      <c r="W142" s="194"/>
    </row>
    <row r="143" spans="6:23" ht="14.5" x14ac:dyDescent="0.35">
      <c r="F143" s="175"/>
      <c r="G143" s="175"/>
      <c r="H143" s="175"/>
      <c r="I143" s="175"/>
      <c r="J143" s="175"/>
      <c r="K143" s="175"/>
      <c r="L143" s="175"/>
      <c r="M143" s="175"/>
      <c r="N143" s="175"/>
      <c r="O143" s="175"/>
      <c r="P143" s="175"/>
      <c r="Q143" s="175"/>
      <c r="R143" s="175"/>
      <c r="S143" s="175"/>
      <c r="U143" s="194"/>
      <c r="V143" s="194"/>
      <c r="W143" s="194"/>
    </row>
    <row r="144" spans="6:23" ht="14.5" x14ac:dyDescent="0.35">
      <c r="F144" s="175"/>
      <c r="G144" s="175"/>
      <c r="H144" s="175"/>
      <c r="I144" s="175"/>
      <c r="J144" s="175"/>
      <c r="K144" s="175"/>
      <c r="L144" s="175"/>
      <c r="M144" s="175"/>
      <c r="N144" s="175"/>
      <c r="O144" s="175"/>
      <c r="P144" s="175"/>
      <c r="Q144" s="175"/>
      <c r="R144" s="175"/>
      <c r="S144" s="175"/>
      <c r="U144" s="194"/>
      <c r="V144" s="194"/>
      <c r="W144" s="194"/>
    </row>
    <row r="145" spans="6:23" ht="14.5" x14ac:dyDescent="0.35">
      <c r="F145" s="175"/>
      <c r="G145" s="175"/>
      <c r="H145" s="175"/>
      <c r="I145" s="175"/>
      <c r="J145" s="175"/>
      <c r="K145" s="175"/>
      <c r="L145" s="175"/>
      <c r="M145" s="175"/>
      <c r="N145" s="175"/>
      <c r="O145" s="175"/>
      <c r="P145" s="175"/>
      <c r="Q145" s="175"/>
      <c r="R145" s="175"/>
      <c r="S145" s="175"/>
      <c r="U145" s="194"/>
      <c r="V145" s="194"/>
      <c r="W145" s="194"/>
    </row>
    <row r="146" spans="6:23" ht="14.5" x14ac:dyDescent="0.35">
      <c r="F146" s="175"/>
      <c r="G146" s="175"/>
      <c r="H146" s="175"/>
      <c r="I146" s="175"/>
      <c r="J146" s="175"/>
      <c r="K146" s="175"/>
      <c r="L146" s="175"/>
      <c r="M146" s="175"/>
      <c r="N146" s="175"/>
      <c r="O146" s="175"/>
      <c r="P146" s="175"/>
      <c r="Q146" s="175"/>
      <c r="R146" s="175"/>
      <c r="S146" s="175"/>
      <c r="U146" s="194"/>
      <c r="V146" s="194"/>
      <c r="W146" s="194"/>
    </row>
    <row r="147" spans="6:23" ht="14.5" x14ac:dyDescent="0.35">
      <c r="F147" s="175"/>
      <c r="G147" s="175"/>
      <c r="H147" s="175"/>
      <c r="I147" s="175"/>
      <c r="J147" s="175"/>
      <c r="K147" s="175"/>
      <c r="L147" s="175"/>
      <c r="M147" s="175"/>
      <c r="N147" s="175"/>
      <c r="O147" s="175"/>
      <c r="P147" s="175"/>
      <c r="Q147" s="175"/>
      <c r="R147" s="175"/>
      <c r="S147" s="175"/>
      <c r="U147" s="194"/>
      <c r="V147" s="194"/>
      <c r="W147" s="194"/>
    </row>
    <row r="148" spans="6:23" ht="14.5" x14ac:dyDescent="0.35">
      <c r="F148" s="175"/>
      <c r="G148" s="175"/>
      <c r="H148" s="175"/>
      <c r="I148" s="175"/>
      <c r="J148" s="175"/>
      <c r="K148" s="175"/>
      <c r="L148" s="175"/>
      <c r="M148" s="175"/>
      <c r="N148" s="175"/>
      <c r="O148" s="175"/>
      <c r="P148" s="175"/>
      <c r="Q148" s="175"/>
      <c r="R148" s="175"/>
      <c r="S148" s="175"/>
      <c r="U148" s="194"/>
      <c r="V148" s="194"/>
      <c r="W148" s="194"/>
    </row>
    <row r="149" spans="6:23" ht="14.5" x14ac:dyDescent="0.35">
      <c r="F149" s="175"/>
      <c r="G149" s="175"/>
      <c r="H149" s="175"/>
      <c r="I149" s="175"/>
      <c r="J149" s="175"/>
      <c r="K149" s="175"/>
      <c r="L149" s="175"/>
      <c r="M149" s="175"/>
      <c r="N149" s="175"/>
      <c r="O149" s="175"/>
      <c r="P149" s="175"/>
      <c r="Q149" s="175"/>
      <c r="R149" s="175"/>
      <c r="S149" s="175"/>
      <c r="U149" s="194"/>
      <c r="V149" s="194"/>
      <c r="W149" s="194"/>
    </row>
    <row r="150" spans="6:23" ht="14.5" x14ac:dyDescent="0.35">
      <c r="F150" s="175"/>
      <c r="G150" s="175"/>
      <c r="H150" s="175"/>
      <c r="I150" s="175"/>
      <c r="J150" s="175"/>
      <c r="K150" s="175"/>
      <c r="L150" s="175"/>
      <c r="M150" s="175"/>
      <c r="N150" s="175"/>
      <c r="O150" s="175"/>
      <c r="P150" s="175"/>
      <c r="Q150" s="175"/>
      <c r="R150" s="175"/>
      <c r="S150" s="175"/>
      <c r="U150" s="194"/>
      <c r="V150" s="194"/>
      <c r="W150" s="194"/>
    </row>
    <row r="151" spans="6:23" ht="14.5" x14ac:dyDescent="0.35">
      <c r="F151" s="175"/>
      <c r="G151" s="175"/>
      <c r="H151" s="175"/>
      <c r="I151" s="175"/>
      <c r="J151" s="175"/>
      <c r="K151" s="175"/>
      <c r="L151" s="175"/>
      <c r="M151" s="175"/>
      <c r="N151" s="175"/>
      <c r="O151" s="175"/>
      <c r="P151" s="175"/>
      <c r="Q151" s="175"/>
      <c r="R151" s="175"/>
      <c r="S151" s="175"/>
      <c r="U151" s="194"/>
      <c r="V151" s="194"/>
      <c r="W151" s="194"/>
    </row>
    <row r="152" spans="6:23" ht="14.5" x14ac:dyDescent="0.35">
      <c r="F152" s="175"/>
      <c r="G152" s="175"/>
      <c r="H152" s="175"/>
      <c r="I152" s="175"/>
      <c r="J152" s="175"/>
      <c r="K152" s="175"/>
      <c r="L152" s="175"/>
      <c r="M152" s="175"/>
      <c r="N152" s="175"/>
      <c r="O152" s="175"/>
      <c r="P152" s="175"/>
      <c r="Q152" s="175"/>
      <c r="R152" s="175"/>
      <c r="S152" s="175"/>
      <c r="U152" s="194"/>
      <c r="V152" s="194"/>
      <c r="W152" s="194"/>
    </row>
    <row r="153" spans="6:23" ht="14.5" x14ac:dyDescent="0.35">
      <c r="F153" s="175"/>
      <c r="G153" s="175"/>
      <c r="H153" s="175"/>
      <c r="I153" s="175"/>
      <c r="J153" s="175"/>
      <c r="K153" s="175"/>
      <c r="L153" s="175"/>
      <c r="M153" s="175"/>
      <c r="N153" s="175"/>
      <c r="O153" s="175"/>
      <c r="P153" s="175"/>
      <c r="Q153" s="175"/>
      <c r="R153" s="175"/>
      <c r="S153" s="175"/>
      <c r="U153" s="194"/>
      <c r="V153" s="194"/>
      <c r="W153" s="194"/>
    </row>
    <row r="154" spans="6:23" ht="14.5" x14ac:dyDescent="0.35">
      <c r="F154" s="175"/>
      <c r="G154" s="175"/>
      <c r="H154" s="175"/>
      <c r="I154" s="175"/>
      <c r="J154" s="175"/>
      <c r="K154" s="175"/>
      <c r="L154" s="175"/>
      <c r="M154" s="175"/>
      <c r="N154" s="175"/>
      <c r="O154" s="175"/>
      <c r="P154" s="175"/>
      <c r="Q154" s="175"/>
      <c r="R154" s="175"/>
      <c r="S154" s="175"/>
      <c r="U154" s="194"/>
      <c r="V154" s="194"/>
      <c r="W154" s="194"/>
    </row>
    <row r="155" spans="6:23" ht="14.5" x14ac:dyDescent="0.35">
      <c r="F155" s="175"/>
      <c r="G155" s="175"/>
      <c r="H155" s="175"/>
      <c r="I155" s="175"/>
      <c r="J155" s="175"/>
      <c r="K155" s="175"/>
      <c r="L155" s="175"/>
      <c r="M155" s="175"/>
      <c r="N155" s="175"/>
      <c r="O155" s="175"/>
      <c r="P155" s="175"/>
      <c r="Q155" s="175"/>
      <c r="R155" s="175"/>
      <c r="S155" s="175"/>
      <c r="U155" s="194"/>
      <c r="V155" s="194"/>
      <c r="W155" s="194"/>
    </row>
    <row r="156" spans="6:23" ht="14.5" x14ac:dyDescent="0.35">
      <c r="F156" s="175"/>
      <c r="G156" s="175"/>
      <c r="H156" s="175"/>
      <c r="I156" s="175"/>
      <c r="J156" s="175"/>
      <c r="K156" s="175"/>
      <c r="L156" s="175"/>
      <c r="M156" s="175"/>
      <c r="N156" s="175"/>
      <c r="O156" s="175"/>
      <c r="P156" s="175"/>
      <c r="Q156" s="175"/>
      <c r="R156" s="175"/>
      <c r="S156" s="175"/>
      <c r="U156" s="194"/>
      <c r="V156" s="194"/>
      <c r="W156" s="194"/>
    </row>
    <row r="157" spans="6:23" ht="14.4" customHeight="1" x14ac:dyDescent="0.35">
      <c r="F157" s="175"/>
      <c r="G157" s="175"/>
      <c r="H157" s="175"/>
      <c r="I157" s="175"/>
      <c r="J157" s="175"/>
      <c r="K157" s="175"/>
      <c r="L157" s="175"/>
      <c r="M157" s="175"/>
      <c r="N157" s="175"/>
      <c r="O157" s="175"/>
      <c r="P157" s="175"/>
      <c r="Q157" s="175"/>
      <c r="R157" s="175"/>
      <c r="S157" s="175"/>
      <c r="U157" s="194"/>
      <c r="V157" s="194"/>
      <c r="W157" s="194"/>
    </row>
    <row r="158" spans="6:23" ht="14.4" customHeight="1" x14ac:dyDescent="0.35">
      <c r="F158" s="175"/>
      <c r="G158" s="175"/>
      <c r="H158" s="175"/>
      <c r="I158" s="175"/>
      <c r="J158" s="175"/>
      <c r="K158" s="175"/>
      <c r="L158" s="175"/>
      <c r="M158" s="175"/>
      <c r="N158" s="175"/>
      <c r="O158" s="175"/>
      <c r="P158" s="175"/>
      <c r="Q158" s="175"/>
      <c r="R158" s="175"/>
      <c r="S158" s="175"/>
      <c r="U158" s="194"/>
      <c r="V158" s="194"/>
      <c r="W158" s="194"/>
    </row>
    <row r="159" spans="6:23" ht="14.5" x14ac:dyDescent="0.35">
      <c r="F159" s="175"/>
      <c r="G159" s="175"/>
      <c r="H159" s="175"/>
      <c r="I159" s="175"/>
      <c r="J159" s="175"/>
      <c r="K159" s="175"/>
      <c r="L159" s="175"/>
      <c r="M159" s="175"/>
      <c r="N159" s="175"/>
      <c r="O159" s="175"/>
      <c r="P159" s="175"/>
      <c r="Q159" s="175"/>
      <c r="R159" s="175"/>
      <c r="S159" s="175"/>
      <c r="U159" s="194"/>
      <c r="V159" s="194"/>
      <c r="W159" s="194"/>
    </row>
    <row r="160" spans="6:23" ht="14.5" x14ac:dyDescent="0.35">
      <c r="F160" s="175"/>
      <c r="G160" s="175"/>
      <c r="H160" s="175"/>
      <c r="I160" s="175"/>
      <c r="J160" s="175"/>
      <c r="K160" s="175"/>
      <c r="L160" s="175"/>
      <c r="M160" s="175"/>
      <c r="N160" s="175"/>
      <c r="O160" s="175"/>
      <c r="P160" s="175"/>
      <c r="Q160" s="175"/>
      <c r="R160" s="175"/>
      <c r="S160" s="175"/>
      <c r="U160" s="194"/>
      <c r="V160" s="194"/>
      <c r="W160" s="194"/>
    </row>
    <row r="161" spans="6:23" ht="14.4" customHeight="1" x14ac:dyDescent="0.35">
      <c r="F161" s="175"/>
      <c r="G161" s="175"/>
      <c r="H161" s="175"/>
      <c r="I161" s="175"/>
      <c r="J161" s="175"/>
      <c r="K161" s="175"/>
      <c r="L161" s="175"/>
      <c r="M161" s="175"/>
      <c r="N161" s="175"/>
      <c r="O161" s="175"/>
      <c r="P161" s="175"/>
      <c r="Q161" s="175"/>
      <c r="R161" s="175"/>
      <c r="S161" s="175"/>
      <c r="U161" s="194"/>
      <c r="V161" s="194"/>
      <c r="W161" s="194"/>
    </row>
    <row r="162" spans="6:23" ht="14.4" customHeight="1" x14ac:dyDescent="0.35">
      <c r="F162" s="175"/>
      <c r="G162" s="175"/>
      <c r="H162" s="175"/>
      <c r="I162" s="175"/>
      <c r="J162" s="175"/>
      <c r="K162" s="175"/>
      <c r="L162" s="175"/>
      <c r="M162" s="175"/>
      <c r="N162" s="175"/>
      <c r="O162" s="175"/>
      <c r="P162" s="175"/>
      <c r="Q162" s="175"/>
      <c r="R162" s="175"/>
      <c r="S162" s="175"/>
      <c r="U162" s="194"/>
      <c r="V162" s="194"/>
      <c r="W162" s="194"/>
    </row>
    <row r="163" spans="6:23" ht="14.5" x14ac:dyDescent="0.35">
      <c r="F163" s="175"/>
      <c r="G163" s="175"/>
      <c r="H163" s="175"/>
      <c r="I163" s="175"/>
      <c r="J163" s="175"/>
      <c r="K163" s="175"/>
      <c r="L163" s="175"/>
      <c r="M163" s="175"/>
      <c r="N163" s="175"/>
      <c r="O163" s="175"/>
      <c r="P163" s="175"/>
      <c r="Q163" s="175"/>
      <c r="R163" s="175"/>
      <c r="S163" s="175"/>
      <c r="U163" s="194"/>
      <c r="V163" s="194"/>
      <c r="W163" s="194"/>
    </row>
    <row r="164" spans="6:23" ht="14.5" x14ac:dyDescent="0.35">
      <c r="F164" s="175"/>
      <c r="G164" s="175"/>
      <c r="H164" s="175"/>
      <c r="I164" s="175"/>
      <c r="J164" s="175"/>
      <c r="K164" s="175"/>
      <c r="L164" s="175"/>
      <c r="M164" s="175"/>
      <c r="N164" s="175"/>
      <c r="O164" s="175"/>
      <c r="P164" s="175"/>
      <c r="Q164" s="175"/>
      <c r="R164" s="175"/>
      <c r="S164" s="175"/>
      <c r="U164" s="194"/>
      <c r="V164" s="194"/>
      <c r="W164" s="194"/>
    </row>
    <row r="165" spans="6:23" ht="14.5" x14ac:dyDescent="0.35">
      <c r="F165" s="175"/>
      <c r="G165" s="175"/>
      <c r="H165" s="175"/>
      <c r="I165" s="175"/>
      <c r="J165" s="175"/>
      <c r="K165" s="175"/>
      <c r="L165" s="175"/>
      <c r="M165" s="175"/>
      <c r="N165" s="175"/>
      <c r="O165" s="175"/>
      <c r="P165" s="175"/>
      <c r="Q165" s="175"/>
      <c r="R165" s="175"/>
      <c r="S165" s="175"/>
      <c r="U165" s="194"/>
      <c r="V165" s="194"/>
      <c r="W165" s="194"/>
    </row>
    <row r="166" spans="6:23" ht="14.5" x14ac:dyDescent="0.35">
      <c r="F166" s="175"/>
      <c r="G166" s="175"/>
      <c r="H166" s="175"/>
      <c r="I166" s="175"/>
      <c r="J166" s="175"/>
      <c r="K166" s="175"/>
      <c r="L166" s="175"/>
      <c r="M166" s="175"/>
      <c r="N166" s="175"/>
      <c r="O166" s="175"/>
      <c r="P166" s="175"/>
      <c r="Q166" s="175"/>
      <c r="R166" s="175"/>
      <c r="S166" s="175"/>
      <c r="U166" s="194"/>
      <c r="V166" s="194"/>
      <c r="W166" s="194"/>
    </row>
    <row r="167" spans="6:23" ht="14.5" x14ac:dyDescent="0.35">
      <c r="F167" s="175"/>
      <c r="G167" s="175"/>
      <c r="H167" s="175"/>
      <c r="I167" s="175"/>
      <c r="J167" s="175"/>
      <c r="K167" s="175"/>
      <c r="L167" s="175"/>
      <c r="M167" s="175"/>
      <c r="N167" s="175"/>
      <c r="O167" s="175"/>
      <c r="P167" s="175"/>
      <c r="Q167" s="175"/>
      <c r="R167" s="175"/>
      <c r="S167" s="175"/>
      <c r="U167" s="194"/>
      <c r="V167" s="194"/>
      <c r="W167" s="194"/>
    </row>
    <row r="168" spans="6:23" ht="14.5" x14ac:dyDescent="0.35">
      <c r="F168" s="175"/>
      <c r="G168" s="175"/>
      <c r="H168" s="175"/>
      <c r="I168" s="175"/>
      <c r="J168" s="175"/>
      <c r="K168" s="175"/>
      <c r="L168" s="175"/>
      <c r="M168" s="175"/>
      <c r="N168" s="175"/>
      <c r="O168" s="175"/>
      <c r="P168" s="175"/>
      <c r="Q168" s="175"/>
      <c r="R168" s="175"/>
      <c r="S168" s="175"/>
      <c r="U168" s="194"/>
      <c r="V168" s="194"/>
      <c r="W168" s="194"/>
    </row>
    <row r="169" spans="6:23" ht="14.5" x14ac:dyDescent="0.35">
      <c r="F169" s="175"/>
      <c r="G169" s="175"/>
      <c r="H169" s="175"/>
      <c r="I169" s="175"/>
      <c r="J169" s="175"/>
      <c r="K169" s="175"/>
      <c r="L169" s="175"/>
      <c r="M169" s="175"/>
      <c r="N169" s="175"/>
      <c r="O169" s="175"/>
      <c r="P169" s="175"/>
      <c r="Q169" s="175"/>
      <c r="R169" s="175"/>
      <c r="S169" s="175"/>
      <c r="U169" s="194"/>
      <c r="V169" s="194"/>
      <c r="W169" s="194"/>
    </row>
    <row r="170" spans="6:23" ht="14.5" x14ac:dyDescent="0.35">
      <c r="F170" s="175"/>
      <c r="G170" s="175"/>
      <c r="H170" s="175"/>
      <c r="I170" s="175"/>
      <c r="J170" s="175"/>
      <c r="K170" s="175"/>
      <c r="L170" s="175"/>
      <c r="M170" s="175"/>
      <c r="N170" s="175"/>
      <c r="O170" s="175"/>
      <c r="P170" s="175"/>
      <c r="Q170" s="175"/>
      <c r="R170" s="175"/>
      <c r="S170" s="175"/>
      <c r="U170" s="194"/>
      <c r="V170" s="194"/>
      <c r="W170" s="194"/>
    </row>
    <row r="171" spans="6:23" ht="14.5" x14ac:dyDescent="0.35">
      <c r="F171" s="175"/>
      <c r="G171" s="175"/>
      <c r="H171" s="175"/>
      <c r="I171" s="175"/>
      <c r="J171" s="175"/>
      <c r="K171" s="175"/>
      <c r="L171" s="175"/>
      <c r="M171" s="175"/>
      <c r="N171" s="175"/>
      <c r="O171" s="175"/>
      <c r="P171" s="175"/>
      <c r="Q171" s="175"/>
      <c r="R171" s="175"/>
      <c r="S171" s="175"/>
      <c r="U171" s="194"/>
      <c r="V171" s="194"/>
      <c r="W171" s="194"/>
    </row>
    <row r="172" spans="6:23" ht="14.5" x14ac:dyDescent="0.35">
      <c r="F172" s="175"/>
      <c r="G172" s="175"/>
      <c r="H172" s="175"/>
      <c r="I172" s="175"/>
      <c r="J172" s="175"/>
      <c r="K172" s="175"/>
      <c r="L172" s="175"/>
      <c r="M172" s="175"/>
      <c r="N172" s="175"/>
      <c r="O172" s="175"/>
      <c r="P172" s="175"/>
      <c r="Q172" s="175"/>
      <c r="R172" s="175"/>
      <c r="S172" s="175"/>
      <c r="U172" s="194"/>
      <c r="V172" s="194"/>
      <c r="W172" s="194"/>
    </row>
    <row r="173" spans="6:23" ht="14.5" x14ac:dyDescent="0.35">
      <c r="F173" s="175"/>
      <c r="G173" s="175"/>
      <c r="H173" s="175"/>
      <c r="I173" s="175"/>
      <c r="J173" s="175"/>
      <c r="K173" s="175"/>
      <c r="L173" s="175"/>
      <c r="M173" s="175"/>
      <c r="N173" s="175"/>
      <c r="O173" s="175"/>
      <c r="P173" s="175"/>
      <c r="Q173" s="175"/>
      <c r="R173" s="175"/>
      <c r="S173" s="175"/>
      <c r="U173" s="194"/>
      <c r="V173" s="194"/>
      <c r="W173" s="194"/>
    </row>
    <row r="174" spans="6:23" ht="14.5" x14ac:dyDescent="0.35">
      <c r="F174" s="175"/>
      <c r="G174" s="175"/>
      <c r="H174" s="175"/>
      <c r="I174" s="175"/>
      <c r="J174" s="175"/>
      <c r="K174" s="175"/>
      <c r="L174" s="175"/>
      <c r="M174" s="175"/>
      <c r="N174" s="175"/>
      <c r="O174" s="175"/>
      <c r="P174" s="175"/>
      <c r="Q174" s="175"/>
      <c r="R174" s="175"/>
      <c r="S174" s="175"/>
      <c r="U174" s="194"/>
      <c r="V174" s="194"/>
      <c r="W174" s="194"/>
    </row>
    <row r="175" spans="6:23" ht="14.5" x14ac:dyDescent="0.35">
      <c r="F175" s="175"/>
      <c r="G175" s="175"/>
      <c r="H175" s="175"/>
      <c r="I175" s="175"/>
      <c r="J175" s="175"/>
      <c r="K175" s="175"/>
      <c r="L175" s="175"/>
      <c r="M175" s="175"/>
      <c r="N175" s="175"/>
      <c r="O175" s="175"/>
      <c r="P175" s="175"/>
      <c r="Q175" s="175"/>
      <c r="R175" s="175"/>
      <c r="S175" s="175"/>
      <c r="U175" s="194"/>
      <c r="V175" s="194"/>
      <c r="W175" s="194"/>
    </row>
    <row r="176" spans="6:23" ht="14.5" x14ac:dyDescent="0.35">
      <c r="F176" s="175"/>
      <c r="G176" s="175"/>
      <c r="H176" s="175"/>
      <c r="I176" s="175"/>
      <c r="J176" s="175"/>
      <c r="K176" s="175"/>
      <c r="L176" s="175"/>
      <c r="M176" s="175"/>
      <c r="N176" s="175"/>
      <c r="O176" s="175"/>
      <c r="P176" s="175"/>
      <c r="Q176" s="175"/>
      <c r="R176" s="175"/>
      <c r="S176" s="175"/>
      <c r="U176" s="194"/>
      <c r="V176" s="194"/>
      <c r="W176" s="194"/>
    </row>
    <row r="177" spans="6:23" ht="14.5" x14ac:dyDescent="0.35">
      <c r="F177" s="175"/>
      <c r="G177" s="175"/>
      <c r="H177" s="175"/>
      <c r="I177" s="175"/>
      <c r="J177" s="175"/>
      <c r="K177" s="175"/>
      <c r="L177" s="175"/>
      <c r="M177" s="175"/>
      <c r="N177" s="175"/>
      <c r="O177" s="175"/>
      <c r="P177" s="175"/>
      <c r="Q177" s="175"/>
      <c r="R177" s="175"/>
      <c r="S177" s="175"/>
      <c r="U177" s="194"/>
      <c r="V177" s="194"/>
      <c r="W177" s="194"/>
    </row>
    <row r="178" spans="6:23" ht="14.5" x14ac:dyDescent="0.35">
      <c r="F178" s="175"/>
      <c r="G178" s="175"/>
      <c r="H178" s="175"/>
      <c r="I178" s="175"/>
      <c r="J178" s="175"/>
      <c r="K178" s="175"/>
      <c r="L178" s="175"/>
      <c r="M178" s="175"/>
      <c r="N178" s="175"/>
      <c r="O178" s="175"/>
      <c r="P178" s="175"/>
      <c r="Q178" s="175"/>
      <c r="R178" s="175"/>
      <c r="S178" s="175"/>
      <c r="U178" s="194"/>
      <c r="V178" s="194"/>
      <c r="W178" s="194"/>
    </row>
    <row r="179" spans="6:23" ht="14.5" x14ac:dyDescent="0.35">
      <c r="F179" s="175"/>
      <c r="G179" s="175"/>
      <c r="H179" s="175"/>
      <c r="I179" s="175"/>
      <c r="J179" s="175"/>
      <c r="K179" s="175"/>
      <c r="L179" s="175"/>
      <c r="M179" s="175"/>
      <c r="N179" s="175"/>
      <c r="O179" s="175"/>
      <c r="P179" s="175"/>
      <c r="Q179" s="175"/>
      <c r="R179" s="175"/>
      <c r="S179" s="175"/>
      <c r="U179" s="194"/>
      <c r="V179" s="194"/>
      <c r="W179" s="194"/>
    </row>
    <row r="180" spans="6:23" ht="14.5" x14ac:dyDescent="0.35">
      <c r="F180" s="175"/>
      <c r="G180" s="175"/>
      <c r="H180" s="175"/>
      <c r="I180" s="175"/>
      <c r="J180" s="175"/>
      <c r="K180" s="175"/>
      <c r="L180" s="175"/>
      <c r="M180" s="175"/>
      <c r="N180" s="175"/>
      <c r="O180" s="175"/>
      <c r="P180" s="175"/>
      <c r="Q180" s="175"/>
      <c r="R180" s="175"/>
      <c r="S180" s="175"/>
      <c r="U180" s="194"/>
      <c r="V180" s="194"/>
      <c r="W180" s="194"/>
    </row>
    <row r="181" spans="6:23" ht="14.5" x14ac:dyDescent="0.35">
      <c r="F181" s="175"/>
      <c r="G181" s="175"/>
      <c r="H181" s="175"/>
      <c r="I181" s="175"/>
      <c r="J181" s="175"/>
      <c r="K181" s="175"/>
      <c r="L181" s="175"/>
      <c r="M181" s="175"/>
      <c r="N181" s="175"/>
      <c r="O181" s="175"/>
      <c r="P181" s="175"/>
      <c r="Q181" s="175"/>
      <c r="R181" s="175"/>
      <c r="S181" s="175"/>
      <c r="U181" s="194"/>
      <c r="V181" s="194"/>
      <c r="W181" s="194"/>
    </row>
    <row r="182" spans="6:23" ht="14.5" x14ac:dyDescent="0.35">
      <c r="F182" s="175"/>
      <c r="G182" s="175"/>
      <c r="H182" s="175"/>
      <c r="I182" s="175"/>
      <c r="J182" s="175"/>
      <c r="K182" s="175"/>
      <c r="L182" s="175"/>
      <c r="M182" s="175"/>
      <c r="N182" s="175"/>
      <c r="O182" s="175"/>
      <c r="P182" s="175"/>
      <c r="Q182" s="175"/>
      <c r="R182" s="175"/>
      <c r="S182" s="175"/>
      <c r="U182" s="194"/>
      <c r="V182" s="194"/>
      <c r="W182" s="194"/>
    </row>
    <row r="183" spans="6:23" ht="14.5" x14ac:dyDescent="0.35">
      <c r="F183" s="175"/>
      <c r="G183" s="175"/>
      <c r="H183" s="175"/>
      <c r="I183" s="175"/>
      <c r="J183" s="175"/>
      <c r="K183" s="175"/>
      <c r="L183" s="175"/>
      <c r="M183" s="175"/>
      <c r="N183" s="175"/>
      <c r="O183" s="175"/>
      <c r="P183" s="175"/>
      <c r="Q183" s="175"/>
      <c r="R183" s="175"/>
      <c r="S183" s="175"/>
      <c r="U183" s="194"/>
      <c r="V183" s="194"/>
      <c r="W183" s="194"/>
    </row>
    <row r="184" spans="6:23" ht="14.5" x14ac:dyDescent="0.35">
      <c r="F184" s="175"/>
      <c r="G184" s="175"/>
      <c r="H184" s="175"/>
      <c r="I184" s="175"/>
      <c r="J184" s="175"/>
      <c r="K184" s="175"/>
      <c r="L184" s="175"/>
      <c r="M184" s="175"/>
      <c r="N184" s="175"/>
      <c r="O184" s="175"/>
      <c r="P184" s="175"/>
      <c r="Q184" s="175"/>
      <c r="R184" s="175"/>
      <c r="S184" s="175"/>
      <c r="U184" s="194"/>
      <c r="V184" s="194"/>
      <c r="W184" s="194"/>
    </row>
    <row r="185" spans="6:23" ht="14.5" x14ac:dyDescent="0.35">
      <c r="F185" s="175"/>
      <c r="G185" s="175"/>
      <c r="H185" s="175"/>
      <c r="I185" s="175"/>
      <c r="J185" s="175"/>
      <c r="K185" s="175"/>
      <c r="L185" s="175"/>
      <c r="M185" s="175"/>
      <c r="N185" s="175"/>
      <c r="O185" s="175"/>
      <c r="P185" s="175"/>
      <c r="Q185" s="175"/>
      <c r="R185" s="175"/>
      <c r="S185" s="175"/>
      <c r="U185" s="194"/>
      <c r="V185" s="194"/>
      <c r="W185" s="194"/>
    </row>
    <row r="186" spans="6:23" ht="14.5" x14ac:dyDescent="0.35">
      <c r="F186" s="175"/>
      <c r="G186" s="175"/>
      <c r="H186" s="175"/>
      <c r="I186" s="175"/>
      <c r="J186" s="175"/>
      <c r="K186" s="175"/>
      <c r="L186" s="175"/>
      <c r="M186" s="175"/>
      <c r="N186" s="175"/>
      <c r="O186" s="175"/>
      <c r="P186" s="175"/>
      <c r="Q186" s="175"/>
      <c r="R186" s="175"/>
      <c r="S186" s="175"/>
      <c r="U186" s="194"/>
      <c r="V186" s="194"/>
      <c r="W186" s="194"/>
    </row>
    <row r="187" spans="6:23" ht="14.5" x14ac:dyDescent="0.35">
      <c r="F187" s="175"/>
      <c r="G187" s="175"/>
      <c r="H187" s="175"/>
      <c r="I187" s="175"/>
      <c r="J187" s="175"/>
      <c r="K187" s="175"/>
      <c r="L187" s="175"/>
      <c r="M187" s="175"/>
      <c r="N187" s="175"/>
      <c r="O187" s="175"/>
      <c r="P187" s="175"/>
      <c r="Q187" s="175"/>
      <c r="R187" s="175"/>
      <c r="S187" s="175"/>
      <c r="U187" s="194"/>
      <c r="V187" s="194"/>
      <c r="W187" s="194"/>
    </row>
    <row r="188" spans="6:23" ht="14.5" x14ac:dyDescent="0.35">
      <c r="F188" s="175"/>
      <c r="G188" s="175"/>
      <c r="H188" s="175"/>
      <c r="I188" s="175"/>
      <c r="J188" s="175"/>
      <c r="K188" s="175"/>
      <c r="L188" s="175"/>
      <c r="M188" s="175"/>
      <c r="N188" s="175"/>
      <c r="O188" s="175"/>
      <c r="P188" s="175"/>
      <c r="Q188" s="175"/>
      <c r="R188" s="175"/>
      <c r="S188" s="175"/>
      <c r="U188" s="194"/>
      <c r="V188" s="194"/>
      <c r="W188" s="194"/>
    </row>
    <row r="189" spans="6:23" ht="14.5" x14ac:dyDescent="0.35">
      <c r="F189" s="175"/>
      <c r="G189" s="175"/>
      <c r="H189" s="175"/>
      <c r="I189" s="175"/>
      <c r="J189" s="175"/>
      <c r="K189" s="175"/>
      <c r="L189" s="175"/>
      <c r="M189" s="175"/>
      <c r="N189" s="175"/>
      <c r="O189" s="175"/>
      <c r="P189" s="175"/>
      <c r="Q189" s="175"/>
      <c r="R189" s="175"/>
      <c r="S189" s="175"/>
      <c r="U189" s="194"/>
      <c r="V189" s="194"/>
      <c r="W189" s="194"/>
    </row>
    <row r="190" spans="6:23" ht="14.5" x14ac:dyDescent="0.35">
      <c r="F190" s="175"/>
      <c r="G190" s="175"/>
      <c r="H190" s="175"/>
      <c r="I190" s="175"/>
      <c r="J190" s="175"/>
      <c r="K190" s="175"/>
      <c r="L190" s="175"/>
      <c r="M190" s="175"/>
      <c r="N190" s="175"/>
      <c r="O190" s="175"/>
      <c r="P190" s="175"/>
      <c r="Q190" s="175"/>
      <c r="R190" s="175"/>
      <c r="S190" s="175"/>
      <c r="U190" s="194"/>
      <c r="V190" s="194"/>
      <c r="W190" s="194"/>
    </row>
    <row r="191" spans="6:23" ht="14.5" x14ac:dyDescent="0.35">
      <c r="F191" s="175"/>
      <c r="G191" s="175"/>
      <c r="H191" s="175"/>
      <c r="I191" s="175"/>
      <c r="J191" s="175"/>
      <c r="K191" s="175"/>
      <c r="L191" s="175"/>
      <c r="M191" s="175"/>
      <c r="N191" s="175"/>
      <c r="O191" s="175"/>
      <c r="P191" s="175"/>
      <c r="Q191" s="175"/>
      <c r="R191" s="175"/>
      <c r="S191" s="175"/>
      <c r="U191" s="194"/>
      <c r="V191" s="194"/>
      <c r="W191" s="194"/>
    </row>
    <row r="192" spans="6:23" ht="14.5" x14ac:dyDescent="0.35">
      <c r="F192" s="175"/>
      <c r="G192" s="175"/>
      <c r="H192" s="175"/>
      <c r="I192" s="175"/>
      <c r="J192" s="175"/>
      <c r="K192" s="175"/>
      <c r="L192" s="175"/>
      <c r="M192" s="175"/>
      <c r="N192" s="175"/>
      <c r="O192" s="175"/>
      <c r="P192" s="175"/>
      <c r="Q192" s="175"/>
      <c r="R192" s="175"/>
      <c r="S192" s="175"/>
      <c r="U192" s="194"/>
      <c r="V192" s="194"/>
      <c r="W192" s="194"/>
    </row>
    <row r="193" spans="6:23" ht="14.5" x14ac:dyDescent="0.35">
      <c r="F193" s="175"/>
      <c r="G193" s="175"/>
      <c r="H193" s="175"/>
      <c r="I193" s="175"/>
      <c r="J193" s="175"/>
      <c r="K193" s="175"/>
      <c r="L193" s="175"/>
      <c r="M193" s="175"/>
      <c r="N193" s="175"/>
      <c r="O193" s="175"/>
      <c r="P193" s="175"/>
      <c r="Q193" s="175"/>
      <c r="R193" s="175"/>
      <c r="S193" s="175"/>
      <c r="U193" s="194"/>
      <c r="V193" s="194"/>
      <c r="W193" s="194"/>
    </row>
    <row r="194" spans="6:23" ht="14.5" x14ac:dyDescent="0.35">
      <c r="F194" s="175"/>
      <c r="G194" s="175"/>
      <c r="H194" s="175"/>
      <c r="I194" s="175"/>
      <c r="J194" s="175"/>
      <c r="K194" s="175"/>
      <c r="L194" s="175"/>
      <c r="M194" s="175"/>
      <c r="N194" s="175"/>
      <c r="O194" s="175"/>
      <c r="P194" s="175"/>
      <c r="Q194" s="175"/>
      <c r="R194" s="175"/>
      <c r="S194" s="175"/>
      <c r="U194" s="194"/>
      <c r="V194" s="194"/>
      <c r="W194" s="194"/>
    </row>
    <row r="195" spans="6:23" ht="14.5" x14ac:dyDescent="0.35">
      <c r="F195" s="175"/>
      <c r="G195" s="175"/>
      <c r="H195" s="175"/>
      <c r="I195" s="175"/>
      <c r="J195" s="175"/>
      <c r="K195" s="175"/>
      <c r="L195" s="175"/>
      <c r="M195" s="175"/>
      <c r="N195" s="175"/>
      <c r="O195" s="175"/>
      <c r="P195" s="175"/>
      <c r="Q195" s="175"/>
      <c r="R195" s="175"/>
      <c r="S195" s="175"/>
      <c r="U195" s="194"/>
      <c r="V195" s="194"/>
      <c r="W195" s="194"/>
    </row>
    <row r="196" spans="6:23" ht="14.5" x14ac:dyDescent="0.35">
      <c r="F196" s="175"/>
      <c r="G196" s="175"/>
      <c r="H196" s="175"/>
      <c r="I196" s="175"/>
      <c r="J196" s="175"/>
      <c r="K196" s="175"/>
      <c r="L196" s="175"/>
      <c r="M196" s="175"/>
      <c r="N196" s="175"/>
      <c r="O196" s="175"/>
      <c r="P196" s="175"/>
      <c r="Q196" s="175"/>
      <c r="R196" s="175"/>
      <c r="S196" s="175"/>
      <c r="U196" s="194"/>
      <c r="V196" s="194"/>
      <c r="W196" s="194"/>
    </row>
    <row r="197" spans="6:23" ht="14.5" x14ac:dyDescent="0.35">
      <c r="F197" s="175"/>
      <c r="G197" s="175"/>
      <c r="H197" s="175"/>
      <c r="I197" s="175"/>
      <c r="J197" s="175"/>
      <c r="K197" s="175"/>
      <c r="L197" s="175"/>
      <c r="M197" s="175"/>
      <c r="N197" s="175"/>
      <c r="O197" s="175"/>
      <c r="P197" s="175"/>
      <c r="Q197" s="175"/>
      <c r="R197" s="175"/>
      <c r="S197" s="175"/>
      <c r="U197" s="194"/>
      <c r="V197" s="194"/>
      <c r="W197" s="194"/>
    </row>
    <row r="198" spans="6:23" ht="14.5" x14ac:dyDescent="0.35">
      <c r="F198" s="175"/>
      <c r="G198" s="175"/>
      <c r="H198" s="175"/>
      <c r="I198" s="175"/>
      <c r="J198" s="175"/>
      <c r="K198" s="175"/>
      <c r="L198" s="175"/>
      <c r="M198" s="175"/>
      <c r="N198" s="175"/>
      <c r="O198" s="175"/>
      <c r="P198" s="175"/>
      <c r="Q198" s="175"/>
      <c r="R198" s="175"/>
      <c r="S198" s="175"/>
      <c r="U198" s="194"/>
      <c r="V198" s="194"/>
      <c r="W198" s="194"/>
    </row>
    <row r="199" spans="6:23" ht="14.5" x14ac:dyDescent="0.35">
      <c r="F199" s="175"/>
      <c r="G199" s="175"/>
      <c r="H199" s="175"/>
      <c r="I199" s="175"/>
      <c r="J199" s="175"/>
      <c r="K199" s="175"/>
      <c r="L199" s="175"/>
      <c r="M199" s="175"/>
      <c r="N199" s="175"/>
      <c r="O199" s="175"/>
      <c r="P199" s="175"/>
      <c r="Q199" s="175"/>
      <c r="R199" s="175"/>
      <c r="S199" s="175"/>
      <c r="U199" s="194"/>
      <c r="V199" s="194"/>
      <c r="W199" s="194"/>
    </row>
    <row r="200" spans="6:23" ht="14.5" x14ac:dyDescent="0.35">
      <c r="F200" s="175"/>
      <c r="G200" s="175"/>
      <c r="H200" s="175"/>
      <c r="I200" s="175"/>
      <c r="J200" s="175"/>
      <c r="K200" s="175"/>
      <c r="L200" s="175"/>
      <c r="M200" s="175"/>
      <c r="N200" s="175"/>
      <c r="O200" s="175"/>
      <c r="P200" s="175"/>
      <c r="Q200" s="175"/>
      <c r="R200" s="175"/>
      <c r="S200" s="175"/>
      <c r="U200" s="194"/>
      <c r="V200" s="194"/>
      <c r="W200" s="194"/>
    </row>
    <row r="201" spans="6:23" ht="14.5" x14ac:dyDescent="0.35">
      <c r="F201" s="175"/>
      <c r="G201" s="175"/>
      <c r="H201" s="175"/>
      <c r="I201" s="175"/>
      <c r="J201" s="175"/>
      <c r="K201" s="175"/>
      <c r="L201" s="175"/>
      <c r="M201" s="175"/>
      <c r="N201" s="175"/>
      <c r="O201" s="175"/>
      <c r="P201" s="175"/>
      <c r="Q201" s="175"/>
      <c r="R201" s="175"/>
      <c r="S201" s="175"/>
      <c r="U201" s="194"/>
      <c r="V201" s="194"/>
      <c r="W201" s="194"/>
    </row>
    <row r="202" spans="6:23" ht="14.5" x14ac:dyDescent="0.35">
      <c r="F202" s="175"/>
      <c r="G202" s="175"/>
      <c r="H202" s="175"/>
      <c r="I202" s="175"/>
      <c r="J202" s="175"/>
      <c r="K202" s="175"/>
      <c r="L202" s="175"/>
      <c r="M202" s="175"/>
      <c r="N202" s="175"/>
      <c r="O202" s="175"/>
      <c r="P202" s="175"/>
      <c r="Q202" s="175"/>
      <c r="R202" s="175"/>
      <c r="S202" s="175"/>
      <c r="U202" s="194"/>
      <c r="V202" s="194"/>
      <c r="W202" s="194"/>
    </row>
    <row r="203" spans="6:23" ht="14.5" x14ac:dyDescent="0.35">
      <c r="F203" s="175"/>
      <c r="G203" s="175"/>
      <c r="H203" s="175"/>
      <c r="I203" s="175"/>
      <c r="J203" s="175"/>
      <c r="K203" s="175"/>
      <c r="L203" s="175"/>
      <c r="M203" s="175"/>
      <c r="N203" s="175"/>
      <c r="O203" s="175"/>
      <c r="P203" s="175"/>
      <c r="Q203" s="175"/>
      <c r="R203" s="175"/>
      <c r="S203" s="175"/>
      <c r="U203" s="194"/>
      <c r="V203" s="194"/>
      <c r="W203" s="194"/>
    </row>
    <row r="204" spans="6:23" ht="14.5" x14ac:dyDescent="0.35">
      <c r="F204" s="175"/>
      <c r="G204" s="175"/>
      <c r="H204" s="175"/>
      <c r="I204" s="175"/>
      <c r="J204" s="175"/>
      <c r="K204" s="175"/>
      <c r="L204" s="175"/>
      <c r="M204" s="175"/>
      <c r="N204" s="175"/>
      <c r="O204" s="175"/>
      <c r="P204" s="175"/>
      <c r="Q204" s="175"/>
      <c r="R204" s="175"/>
      <c r="S204" s="175"/>
      <c r="U204" s="194"/>
      <c r="V204" s="194"/>
      <c r="W204" s="194"/>
    </row>
    <row r="205" spans="6:23" ht="14.5" x14ac:dyDescent="0.35">
      <c r="F205" s="175"/>
      <c r="G205" s="175"/>
      <c r="H205" s="175"/>
      <c r="I205" s="175"/>
      <c r="J205" s="175"/>
      <c r="K205" s="175"/>
      <c r="L205" s="175"/>
      <c r="M205" s="175"/>
      <c r="N205" s="175"/>
      <c r="O205" s="175"/>
      <c r="P205" s="175"/>
      <c r="Q205" s="175"/>
      <c r="R205" s="175"/>
      <c r="S205" s="175"/>
      <c r="U205" s="194"/>
      <c r="V205" s="194"/>
      <c r="W205" s="194"/>
    </row>
    <row r="206" spans="6:23" ht="14.5" x14ac:dyDescent="0.35">
      <c r="F206" s="175"/>
      <c r="G206" s="175"/>
      <c r="H206" s="175"/>
      <c r="I206" s="175"/>
      <c r="J206" s="175"/>
      <c r="K206" s="175"/>
      <c r="L206" s="175"/>
      <c r="M206" s="175"/>
      <c r="N206" s="175"/>
      <c r="O206" s="175"/>
      <c r="P206" s="175"/>
      <c r="Q206" s="175"/>
      <c r="R206" s="175"/>
      <c r="S206" s="175"/>
      <c r="U206" s="194"/>
      <c r="V206" s="194"/>
      <c r="W206" s="194"/>
    </row>
    <row r="207" spans="6:23" ht="14.5" x14ac:dyDescent="0.35">
      <c r="F207" s="175"/>
      <c r="G207" s="175"/>
      <c r="H207" s="175"/>
      <c r="I207" s="175"/>
      <c r="J207" s="175"/>
      <c r="K207" s="175"/>
      <c r="L207" s="175"/>
      <c r="M207" s="175"/>
      <c r="N207" s="175"/>
      <c r="O207" s="175"/>
      <c r="P207" s="175"/>
      <c r="Q207" s="175"/>
      <c r="R207" s="175"/>
      <c r="S207" s="175"/>
      <c r="U207" s="194"/>
      <c r="V207" s="194"/>
      <c r="W207" s="194"/>
    </row>
    <row r="208" spans="6:23" ht="14.5" x14ac:dyDescent="0.35">
      <c r="F208" s="175"/>
      <c r="G208" s="175"/>
      <c r="H208" s="175"/>
      <c r="I208" s="175"/>
      <c r="J208" s="175"/>
      <c r="K208" s="175"/>
      <c r="L208" s="175"/>
      <c r="M208" s="175"/>
      <c r="N208" s="175"/>
      <c r="O208" s="175"/>
      <c r="P208" s="175"/>
      <c r="Q208" s="175"/>
      <c r="R208" s="175"/>
      <c r="S208" s="175"/>
      <c r="U208" s="194"/>
      <c r="V208" s="194"/>
      <c r="W208" s="194"/>
    </row>
    <row r="209" spans="6:23" ht="14.5" x14ac:dyDescent="0.35">
      <c r="F209" s="175"/>
      <c r="G209" s="175"/>
      <c r="H209" s="175"/>
      <c r="I209" s="175"/>
      <c r="J209" s="175"/>
      <c r="K209" s="175"/>
      <c r="L209" s="175"/>
      <c r="M209" s="175"/>
      <c r="N209" s="175"/>
      <c r="O209" s="175"/>
      <c r="P209" s="175"/>
      <c r="Q209" s="175"/>
      <c r="R209" s="175"/>
      <c r="S209" s="175"/>
      <c r="U209" s="194"/>
      <c r="V209" s="194"/>
      <c r="W209" s="194"/>
    </row>
    <row r="210" spans="6:23" ht="14.5" x14ac:dyDescent="0.35">
      <c r="F210" s="175"/>
      <c r="G210" s="175"/>
      <c r="H210" s="175"/>
      <c r="I210" s="175"/>
      <c r="J210" s="175"/>
      <c r="K210" s="175"/>
      <c r="L210" s="175"/>
      <c r="M210" s="175"/>
      <c r="N210" s="175"/>
      <c r="O210" s="175"/>
      <c r="P210" s="175"/>
      <c r="Q210" s="175"/>
      <c r="R210" s="175"/>
      <c r="S210" s="175"/>
      <c r="U210" s="194"/>
      <c r="V210" s="194"/>
      <c r="W210" s="194"/>
    </row>
    <row r="211" spans="6:23" ht="14.5" x14ac:dyDescent="0.35">
      <c r="F211" s="175"/>
      <c r="G211" s="175"/>
      <c r="H211" s="175"/>
      <c r="I211" s="175"/>
      <c r="J211" s="175"/>
      <c r="K211" s="175"/>
      <c r="L211" s="175"/>
      <c r="M211" s="175"/>
      <c r="N211" s="175"/>
      <c r="O211" s="175"/>
      <c r="P211" s="175"/>
      <c r="Q211" s="175"/>
      <c r="R211" s="175"/>
      <c r="S211" s="175"/>
      <c r="U211" s="194"/>
      <c r="V211" s="194"/>
      <c r="W211" s="194"/>
    </row>
    <row r="212" spans="6:23" ht="14.5" x14ac:dyDescent="0.35">
      <c r="F212" s="175"/>
      <c r="G212" s="175"/>
      <c r="H212" s="175"/>
      <c r="I212" s="175"/>
      <c r="J212" s="175"/>
      <c r="K212" s="175"/>
      <c r="L212" s="175"/>
      <c r="M212" s="175"/>
      <c r="N212" s="175"/>
      <c r="O212" s="175"/>
      <c r="P212" s="175"/>
      <c r="Q212" s="175"/>
      <c r="R212" s="175"/>
      <c r="S212" s="175"/>
      <c r="U212" s="194"/>
      <c r="V212" s="194"/>
      <c r="W212" s="194"/>
    </row>
    <row r="213" spans="6:23" ht="14.5" x14ac:dyDescent="0.35">
      <c r="F213" s="175"/>
      <c r="G213" s="175"/>
      <c r="H213" s="175"/>
      <c r="I213" s="175"/>
      <c r="J213" s="175"/>
      <c r="K213" s="175"/>
      <c r="L213" s="175"/>
      <c r="M213" s="175"/>
      <c r="N213" s="175"/>
      <c r="O213" s="175"/>
      <c r="P213" s="175"/>
      <c r="Q213" s="175"/>
      <c r="R213" s="175"/>
      <c r="S213" s="175"/>
      <c r="U213" s="194"/>
      <c r="V213" s="194"/>
      <c r="W213" s="194"/>
    </row>
    <row r="214" spans="6:23" ht="14.5" x14ac:dyDescent="0.35">
      <c r="F214" s="175"/>
      <c r="G214" s="175"/>
      <c r="H214" s="175"/>
      <c r="I214" s="175"/>
      <c r="J214" s="175"/>
      <c r="K214" s="175"/>
      <c r="L214" s="175"/>
      <c r="M214" s="175"/>
      <c r="N214" s="175"/>
      <c r="O214" s="175"/>
      <c r="P214" s="175"/>
      <c r="Q214" s="175"/>
      <c r="R214" s="175"/>
      <c r="S214" s="175"/>
      <c r="U214" s="194"/>
      <c r="V214" s="194"/>
      <c r="W214" s="194"/>
    </row>
    <row r="215" spans="6:23" ht="14.5" x14ac:dyDescent="0.35">
      <c r="F215" s="175"/>
      <c r="G215" s="175"/>
      <c r="H215" s="175"/>
      <c r="I215" s="175"/>
      <c r="J215" s="175"/>
      <c r="K215" s="175"/>
      <c r="L215" s="175"/>
      <c r="M215" s="175"/>
      <c r="N215" s="175"/>
      <c r="O215" s="175"/>
      <c r="P215" s="175"/>
      <c r="Q215" s="175"/>
      <c r="R215" s="175"/>
      <c r="S215" s="175"/>
      <c r="U215" s="194"/>
      <c r="V215" s="194"/>
      <c r="W215" s="194"/>
    </row>
    <row r="216" spans="6:23" ht="14.5" x14ac:dyDescent="0.35">
      <c r="F216" s="175"/>
      <c r="G216" s="175"/>
      <c r="H216" s="175"/>
      <c r="I216" s="175"/>
      <c r="J216" s="175"/>
      <c r="K216" s="175"/>
      <c r="L216" s="175"/>
      <c r="M216" s="175"/>
      <c r="N216" s="175"/>
      <c r="O216" s="175"/>
      <c r="P216" s="175"/>
      <c r="Q216" s="175"/>
      <c r="R216" s="175"/>
      <c r="S216" s="175"/>
      <c r="U216" s="194"/>
      <c r="V216" s="194"/>
      <c r="W216" s="194"/>
    </row>
    <row r="217" spans="6:23" ht="14.5" x14ac:dyDescent="0.35">
      <c r="F217" s="175"/>
      <c r="G217" s="175"/>
      <c r="H217" s="175"/>
      <c r="I217" s="175"/>
      <c r="J217" s="175"/>
      <c r="K217" s="175"/>
      <c r="L217" s="175"/>
      <c r="M217" s="175"/>
      <c r="N217" s="175"/>
      <c r="O217" s="175"/>
      <c r="P217" s="175"/>
      <c r="Q217" s="175"/>
      <c r="R217" s="175"/>
      <c r="S217" s="175"/>
      <c r="U217" s="194"/>
      <c r="V217" s="194"/>
      <c r="W217" s="194"/>
    </row>
    <row r="218" spans="6:23" ht="14.5" x14ac:dyDescent="0.35">
      <c r="F218" s="175"/>
      <c r="G218" s="175"/>
      <c r="H218" s="175"/>
      <c r="I218" s="175"/>
      <c r="J218" s="175"/>
      <c r="K218" s="175"/>
      <c r="L218" s="175"/>
      <c r="M218" s="175"/>
      <c r="N218" s="175"/>
      <c r="O218" s="175"/>
      <c r="P218" s="175"/>
      <c r="Q218" s="175"/>
      <c r="R218" s="175"/>
      <c r="S218" s="175"/>
      <c r="U218" s="194"/>
      <c r="V218" s="194"/>
      <c r="W218" s="194"/>
    </row>
    <row r="219" spans="6:23" ht="14.5" x14ac:dyDescent="0.35">
      <c r="F219" s="175"/>
      <c r="G219" s="175"/>
      <c r="H219" s="175"/>
      <c r="I219" s="175"/>
      <c r="J219" s="175"/>
      <c r="K219" s="175"/>
      <c r="L219" s="175"/>
      <c r="M219" s="175"/>
      <c r="N219" s="175"/>
      <c r="O219" s="175"/>
      <c r="P219" s="175"/>
      <c r="Q219" s="175"/>
      <c r="R219" s="175"/>
      <c r="S219" s="175"/>
      <c r="U219" s="194"/>
      <c r="V219" s="194"/>
      <c r="W219" s="194"/>
    </row>
    <row r="220" spans="6:23" ht="14.5" x14ac:dyDescent="0.35">
      <c r="F220" s="175"/>
      <c r="G220" s="175"/>
      <c r="H220" s="175"/>
      <c r="I220" s="175"/>
      <c r="J220" s="175"/>
      <c r="K220" s="175"/>
      <c r="L220" s="175"/>
      <c r="M220" s="175"/>
      <c r="N220" s="175"/>
      <c r="O220" s="175"/>
      <c r="P220" s="175"/>
      <c r="Q220" s="175"/>
      <c r="R220" s="175"/>
      <c r="S220" s="175"/>
      <c r="U220" s="194"/>
      <c r="V220" s="194"/>
      <c r="W220" s="194"/>
    </row>
    <row r="221" spans="6:23" ht="14.5" x14ac:dyDescent="0.35">
      <c r="F221" s="175"/>
      <c r="G221" s="175"/>
      <c r="H221" s="175"/>
      <c r="I221" s="175"/>
      <c r="J221" s="175"/>
      <c r="K221" s="175"/>
      <c r="L221" s="175"/>
      <c r="M221" s="175"/>
      <c r="N221" s="175"/>
      <c r="O221" s="175"/>
      <c r="P221" s="175"/>
      <c r="Q221" s="175"/>
      <c r="R221" s="175"/>
      <c r="S221" s="175"/>
      <c r="U221" s="194"/>
      <c r="V221" s="194"/>
      <c r="W221" s="194"/>
    </row>
    <row r="222" spans="6:23" ht="14.5" x14ac:dyDescent="0.35">
      <c r="F222" s="175"/>
      <c r="G222" s="175"/>
      <c r="H222" s="175"/>
      <c r="I222" s="175"/>
      <c r="J222" s="175"/>
      <c r="K222" s="175"/>
      <c r="L222" s="175"/>
      <c r="M222" s="175"/>
      <c r="N222" s="175"/>
      <c r="O222" s="175"/>
      <c r="P222" s="175"/>
      <c r="Q222" s="175"/>
      <c r="R222" s="175"/>
      <c r="S222" s="175"/>
      <c r="U222" s="194"/>
      <c r="V222" s="194"/>
      <c r="W222" s="194"/>
    </row>
    <row r="223" spans="6:23" ht="14.5" x14ac:dyDescent="0.35">
      <c r="F223" s="175"/>
      <c r="G223" s="175"/>
      <c r="H223" s="175"/>
      <c r="I223" s="175"/>
      <c r="J223" s="175"/>
      <c r="K223" s="175"/>
      <c r="L223" s="175"/>
      <c r="M223" s="175"/>
      <c r="N223" s="175"/>
      <c r="O223" s="175"/>
      <c r="P223" s="175"/>
      <c r="Q223" s="175"/>
      <c r="R223" s="175"/>
      <c r="S223" s="175"/>
      <c r="U223" s="194"/>
      <c r="V223" s="194"/>
      <c r="W223" s="194"/>
    </row>
    <row r="224" spans="6:23" ht="14.5" x14ac:dyDescent="0.35">
      <c r="F224" s="175"/>
      <c r="G224" s="175"/>
      <c r="H224" s="175"/>
      <c r="I224" s="175"/>
      <c r="J224" s="175"/>
      <c r="K224" s="175"/>
      <c r="L224" s="175"/>
      <c r="M224" s="175"/>
      <c r="N224" s="175"/>
      <c r="O224" s="175"/>
      <c r="P224" s="175"/>
      <c r="Q224" s="175"/>
      <c r="R224" s="175"/>
      <c r="S224" s="175"/>
      <c r="U224" s="194"/>
      <c r="V224" s="194"/>
      <c r="W224" s="194"/>
    </row>
    <row r="225" spans="6:23" ht="14.5" x14ac:dyDescent="0.35">
      <c r="F225" s="175"/>
      <c r="G225" s="175"/>
      <c r="H225" s="175"/>
      <c r="I225" s="175"/>
      <c r="J225" s="175"/>
      <c r="K225" s="175"/>
      <c r="L225" s="175"/>
      <c r="M225" s="175"/>
      <c r="N225" s="175"/>
      <c r="O225" s="175"/>
      <c r="P225" s="175"/>
      <c r="Q225" s="175"/>
      <c r="R225" s="175"/>
      <c r="S225" s="175"/>
      <c r="U225" s="194"/>
      <c r="V225" s="194"/>
      <c r="W225" s="194"/>
    </row>
    <row r="226" spans="6:23" ht="14.5" x14ac:dyDescent="0.35">
      <c r="F226" s="175"/>
      <c r="G226" s="175"/>
      <c r="H226" s="175"/>
      <c r="I226" s="175"/>
      <c r="J226" s="175"/>
      <c r="K226" s="175"/>
      <c r="L226" s="175"/>
      <c r="M226" s="175"/>
      <c r="N226" s="175"/>
      <c r="O226" s="175"/>
      <c r="P226" s="175"/>
      <c r="Q226" s="175"/>
      <c r="R226" s="175"/>
      <c r="S226" s="175"/>
      <c r="U226" s="194"/>
      <c r="V226" s="194"/>
      <c r="W226" s="194"/>
    </row>
    <row r="227" spans="6:23" ht="14.5" x14ac:dyDescent="0.35">
      <c r="F227" s="175"/>
      <c r="G227" s="175"/>
      <c r="H227" s="175"/>
      <c r="I227" s="175"/>
      <c r="J227" s="175"/>
      <c r="K227" s="175"/>
      <c r="L227" s="175"/>
      <c r="M227" s="175"/>
      <c r="N227" s="175"/>
      <c r="O227" s="175"/>
      <c r="P227" s="175"/>
      <c r="Q227" s="175"/>
      <c r="R227" s="175"/>
      <c r="S227" s="175"/>
      <c r="U227" s="194"/>
      <c r="V227" s="194"/>
      <c r="W227" s="194"/>
    </row>
    <row r="228" spans="6:23" ht="14.5" x14ac:dyDescent="0.35">
      <c r="F228" s="175"/>
      <c r="G228" s="175"/>
      <c r="H228" s="175"/>
      <c r="I228" s="175"/>
      <c r="J228" s="175"/>
      <c r="K228" s="175"/>
      <c r="L228" s="175"/>
      <c r="M228" s="175"/>
      <c r="N228" s="175"/>
      <c r="O228" s="175"/>
      <c r="P228" s="175"/>
      <c r="Q228" s="175"/>
      <c r="R228" s="175"/>
      <c r="S228" s="175"/>
      <c r="U228" s="194"/>
      <c r="V228" s="194"/>
      <c r="W228" s="194"/>
    </row>
    <row r="229" spans="6:23" ht="14.5" x14ac:dyDescent="0.35">
      <c r="F229" s="175"/>
      <c r="G229" s="175"/>
      <c r="H229" s="175"/>
      <c r="I229" s="175"/>
      <c r="J229" s="175"/>
      <c r="K229" s="175"/>
      <c r="L229" s="175"/>
      <c r="M229" s="175"/>
      <c r="N229" s="175"/>
      <c r="O229" s="175"/>
      <c r="P229" s="175"/>
      <c r="Q229" s="175"/>
      <c r="R229" s="175"/>
      <c r="S229" s="175"/>
      <c r="U229" s="194"/>
      <c r="V229" s="194"/>
      <c r="W229" s="194"/>
    </row>
    <row r="230" spans="6:23" ht="14.5" x14ac:dyDescent="0.35">
      <c r="F230" s="175"/>
      <c r="G230" s="175"/>
      <c r="H230" s="175"/>
      <c r="I230" s="175"/>
      <c r="J230" s="175"/>
      <c r="K230" s="175"/>
      <c r="L230" s="175"/>
      <c r="M230" s="175"/>
      <c r="N230" s="175"/>
      <c r="O230" s="175"/>
      <c r="P230" s="175"/>
      <c r="Q230" s="175"/>
      <c r="R230" s="175"/>
      <c r="S230" s="175"/>
      <c r="U230" s="194"/>
      <c r="V230" s="194"/>
      <c r="W230" s="194"/>
    </row>
    <row r="231" spans="6:23" ht="14.5" x14ac:dyDescent="0.35">
      <c r="F231" s="175"/>
      <c r="G231" s="175"/>
      <c r="H231" s="175"/>
      <c r="I231" s="175"/>
      <c r="J231" s="175"/>
      <c r="K231" s="175"/>
      <c r="L231" s="175"/>
      <c r="M231" s="175"/>
      <c r="N231" s="175"/>
      <c r="O231" s="175"/>
      <c r="P231" s="175"/>
      <c r="Q231" s="175"/>
      <c r="R231" s="175"/>
      <c r="S231" s="175"/>
      <c r="U231" s="194"/>
      <c r="V231" s="194"/>
      <c r="W231" s="194"/>
    </row>
    <row r="232" spans="6:23" ht="14.5" x14ac:dyDescent="0.35">
      <c r="F232" s="175"/>
      <c r="G232" s="175"/>
      <c r="H232" s="175"/>
      <c r="I232" s="175"/>
      <c r="J232" s="175"/>
      <c r="K232" s="175"/>
      <c r="L232" s="175"/>
      <c r="M232" s="175"/>
      <c r="N232" s="175"/>
      <c r="O232" s="175"/>
      <c r="P232" s="175"/>
      <c r="Q232" s="175"/>
      <c r="R232" s="175"/>
      <c r="S232" s="175"/>
      <c r="U232" s="194"/>
      <c r="V232" s="194"/>
      <c r="W232" s="194"/>
    </row>
    <row r="233" spans="6:23" ht="14.5" x14ac:dyDescent="0.35">
      <c r="F233" s="175"/>
      <c r="G233" s="175"/>
      <c r="H233" s="175"/>
      <c r="I233" s="175"/>
      <c r="J233" s="175"/>
      <c r="K233" s="175"/>
      <c r="L233" s="175"/>
      <c r="M233" s="175"/>
      <c r="N233" s="175"/>
      <c r="O233" s="175"/>
      <c r="P233" s="175"/>
      <c r="Q233" s="175"/>
      <c r="R233" s="175"/>
      <c r="S233" s="175"/>
      <c r="U233" s="194"/>
      <c r="V233" s="194"/>
      <c r="W233" s="194"/>
    </row>
    <row r="234" spans="6:23" ht="14.5" x14ac:dyDescent="0.35">
      <c r="F234" s="175"/>
      <c r="G234" s="175"/>
      <c r="H234" s="175"/>
      <c r="I234" s="175"/>
      <c r="J234" s="175"/>
      <c r="K234" s="175"/>
      <c r="L234" s="175"/>
      <c r="M234" s="175"/>
      <c r="N234" s="175"/>
      <c r="O234" s="175"/>
      <c r="P234" s="175"/>
      <c r="Q234" s="175"/>
      <c r="R234" s="175"/>
      <c r="S234" s="175"/>
      <c r="U234" s="194"/>
      <c r="V234" s="194"/>
      <c r="W234" s="194"/>
    </row>
    <row r="235" spans="6:23" ht="14.5" x14ac:dyDescent="0.35">
      <c r="F235" s="175"/>
      <c r="G235" s="175"/>
      <c r="H235" s="175"/>
      <c r="I235" s="175"/>
      <c r="J235" s="175"/>
      <c r="K235" s="175"/>
      <c r="L235" s="175"/>
      <c r="M235" s="175"/>
      <c r="N235" s="175"/>
      <c r="O235" s="175"/>
      <c r="P235" s="175"/>
      <c r="Q235" s="175"/>
      <c r="R235" s="175"/>
      <c r="S235" s="175"/>
      <c r="U235" s="194"/>
      <c r="V235" s="194"/>
      <c r="W235" s="194"/>
    </row>
    <row r="236" spans="6:23" ht="14.5" x14ac:dyDescent="0.35">
      <c r="F236" s="175"/>
      <c r="G236" s="175"/>
      <c r="H236" s="175"/>
      <c r="I236" s="175"/>
      <c r="J236" s="175"/>
      <c r="K236" s="175"/>
      <c r="L236" s="175"/>
      <c r="M236" s="175"/>
      <c r="N236" s="175"/>
      <c r="O236" s="175"/>
      <c r="P236" s="175"/>
      <c r="Q236" s="175"/>
      <c r="R236" s="175"/>
      <c r="S236" s="175"/>
      <c r="U236" s="194"/>
      <c r="V236" s="194"/>
      <c r="W236" s="194"/>
    </row>
    <row r="237" spans="6:23" ht="14.5" x14ac:dyDescent="0.35">
      <c r="F237" s="175"/>
      <c r="G237" s="175"/>
      <c r="H237" s="175"/>
      <c r="I237" s="175"/>
      <c r="J237" s="175"/>
      <c r="K237" s="175"/>
      <c r="L237" s="175"/>
      <c r="M237" s="175"/>
      <c r="N237" s="175"/>
      <c r="O237" s="175"/>
      <c r="P237" s="175"/>
      <c r="Q237" s="175"/>
      <c r="R237" s="175"/>
      <c r="S237" s="175"/>
      <c r="U237" s="194"/>
      <c r="V237" s="194"/>
      <c r="W237" s="194"/>
    </row>
    <row r="238" spans="6:23" ht="14.5" x14ac:dyDescent="0.35">
      <c r="F238" s="175"/>
      <c r="G238" s="175"/>
      <c r="H238" s="175"/>
      <c r="I238" s="175"/>
      <c r="J238" s="175"/>
      <c r="K238" s="175"/>
      <c r="L238" s="175"/>
      <c r="M238" s="175"/>
      <c r="N238" s="175"/>
      <c r="O238" s="175"/>
      <c r="P238" s="175"/>
      <c r="Q238" s="175"/>
      <c r="R238" s="175"/>
      <c r="S238" s="175"/>
      <c r="U238" s="194"/>
      <c r="V238" s="194"/>
      <c r="W238" s="194"/>
    </row>
    <row r="239" spans="6:23" ht="14.5" x14ac:dyDescent="0.35">
      <c r="F239" s="175"/>
      <c r="G239" s="175"/>
      <c r="H239" s="175"/>
      <c r="I239" s="175"/>
      <c r="J239" s="175"/>
      <c r="K239" s="175"/>
      <c r="L239" s="175"/>
      <c r="M239" s="175"/>
      <c r="N239" s="175"/>
      <c r="O239" s="175"/>
      <c r="P239" s="175"/>
      <c r="Q239" s="175"/>
      <c r="R239" s="175"/>
      <c r="S239" s="175"/>
      <c r="U239" s="194"/>
      <c r="V239" s="194"/>
      <c r="W239" s="194"/>
    </row>
    <row r="240" spans="6:23" ht="14.5" x14ac:dyDescent="0.35">
      <c r="F240" s="175"/>
      <c r="G240" s="175"/>
      <c r="H240" s="175"/>
      <c r="I240" s="175"/>
      <c r="J240" s="175"/>
      <c r="K240" s="175"/>
      <c r="L240" s="175"/>
      <c r="M240" s="175"/>
      <c r="N240" s="175"/>
      <c r="O240" s="175"/>
      <c r="P240" s="175"/>
      <c r="Q240" s="175"/>
      <c r="R240" s="175"/>
      <c r="S240" s="175"/>
      <c r="U240" s="194"/>
      <c r="V240" s="194"/>
      <c r="W240" s="194"/>
    </row>
    <row r="241" spans="6:23" ht="14.5" x14ac:dyDescent="0.35">
      <c r="F241" s="175"/>
      <c r="G241" s="175"/>
      <c r="H241" s="175"/>
      <c r="I241" s="175"/>
      <c r="J241" s="175"/>
      <c r="K241" s="175"/>
      <c r="L241" s="175"/>
      <c r="M241" s="175"/>
      <c r="N241" s="175"/>
      <c r="O241" s="175"/>
      <c r="P241" s="175"/>
      <c r="Q241" s="175"/>
      <c r="R241" s="175"/>
      <c r="S241" s="175"/>
      <c r="U241" s="194"/>
      <c r="V241" s="194"/>
      <c r="W241" s="194"/>
    </row>
    <row r="242" spans="6:23" ht="14.5" x14ac:dyDescent="0.35">
      <c r="F242" s="175"/>
      <c r="G242" s="175"/>
      <c r="H242" s="175"/>
      <c r="I242" s="175"/>
      <c r="J242" s="175"/>
      <c r="K242" s="175"/>
      <c r="L242" s="175"/>
      <c r="M242" s="175"/>
      <c r="N242" s="175"/>
      <c r="O242" s="175"/>
      <c r="P242" s="175"/>
      <c r="Q242" s="175"/>
      <c r="R242" s="175"/>
      <c r="S242" s="175"/>
      <c r="U242" s="194"/>
      <c r="V242" s="194"/>
      <c r="W242" s="194"/>
    </row>
    <row r="243" spans="6:23" ht="14.5" x14ac:dyDescent="0.35">
      <c r="F243" s="175"/>
      <c r="G243" s="175"/>
      <c r="H243" s="175"/>
      <c r="I243" s="175"/>
      <c r="J243" s="175"/>
      <c r="K243" s="175"/>
      <c r="L243" s="175"/>
      <c r="M243" s="175"/>
      <c r="N243" s="175"/>
      <c r="O243" s="175"/>
      <c r="P243" s="175"/>
      <c r="Q243" s="175"/>
      <c r="R243" s="175"/>
      <c r="S243" s="175"/>
      <c r="U243" s="194"/>
      <c r="V243" s="194"/>
      <c r="W243" s="194"/>
    </row>
    <row r="244" spans="6:23" ht="14.5" x14ac:dyDescent="0.35">
      <c r="F244" s="175"/>
      <c r="G244" s="175"/>
      <c r="H244" s="175"/>
      <c r="I244" s="175"/>
      <c r="J244" s="175"/>
      <c r="K244" s="175"/>
      <c r="L244" s="175"/>
      <c r="M244" s="175"/>
      <c r="N244" s="175"/>
      <c r="O244" s="175"/>
      <c r="P244" s="175"/>
      <c r="Q244" s="175"/>
      <c r="R244" s="175"/>
      <c r="S244" s="175"/>
      <c r="U244" s="194"/>
      <c r="V244" s="194"/>
      <c r="W244" s="194"/>
    </row>
    <row r="245" spans="6:23" ht="14.5" x14ac:dyDescent="0.35">
      <c r="F245" s="175"/>
      <c r="G245" s="175"/>
      <c r="H245" s="175"/>
      <c r="I245" s="175"/>
      <c r="J245" s="175"/>
      <c r="K245" s="175"/>
      <c r="L245" s="175"/>
      <c r="M245" s="175"/>
      <c r="N245" s="175"/>
      <c r="O245" s="175"/>
      <c r="P245" s="175"/>
      <c r="Q245" s="175"/>
      <c r="R245" s="175"/>
      <c r="S245" s="175"/>
      <c r="U245" s="194"/>
      <c r="V245" s="194"/>
      <c r="W245" s="194"/>
    </row>
    <row r="246" spans="6:23" ht="14.5" x14ac:dyDescent="0.35">
      <c r="F246" s="175"/>
      <c r="G246" s="175"/>
      <c r="H246" s="175"/>
      <c r="I246" s="175"/>
      <c r="J246" s="175"/>
      <c r="K246" s="175"/>
      <c r="L246" s="175"/>
      <c r="M246" s="175"/>
      <c r="N246" s="175"/>
      <c r="O246" s="175"/>
      <c r="P246" s="175"/>
      <c r="Q246" s="175"/>
      <c r="R246" s="175"/>
      <c r="S246" s="175"/>
      <c r="U246" s="194"/>
      <c r="V246" s="194"/>
      <c r="W246" s="194"/>
    </row>
    <row r="247" spans="6:23" ht="14.5" x14ac:dyDescent="0.35">
      <c r="F247" s="175"/>
      <c r="G247" s="175"/>
      <c r="H247" s="175"/>
      <c r="I247" s="175"/>
      <c r="J247" s="175"/>
      <c r="K247" s="175"/>
      <c r="L247" s="175"/>
      <c r="M247" s="175"/>
      <c r="N247" s="175"/>
      <c r="O247" s="175"/>
      <c r="P247" s="175"/>
      <c r="Q247" s="175"/>
      <c r="R247" s="175"/>
      <c r="S247" s="175"/>
      <c r="U247" s="194"/>
      <c r="V247" s="194"/>
      <c r="W247" s="194"/>
    </row>
    <row r="248" spans="6:23" ht="14.4" customHeight="1" x14ac:dyDescent="0.35">
      <c r="F248" s="175"/>
      <c r="G248" s="175"/>
      <c r="H248" s="175"/>
      <c r="I248" s="175"/>
      <c r="J248" s="175"/>
      <c r="K248" s="175"/>
      <c r="L248" s="175"/>
      <c r="M248" s="175"/>
      <c r="N248" s="175"/>
      <c r="O248" s="175"/>
      <c r="P248" s="175"/>
      <c r="Q248" s="175"/>
      <c r="R248" s="175"/>
      <c r="S248" s="175"/>
      <c r="U248" s="194"/>
      <c r="V248" s="194"/>
      <c r="W248" s="194"/>
    </row>
    <row r="249" spans="6:23" ht="14.4" customHeight="1" x14ac:dyDescent="0.35">
      <c r="F249" s="175"/>
      <c r="G249" s="175"/>
      <c r="H249" s="175"/>
      <c r="I249" s="175"/>
      <c r="J249" s="175"/>
      <c r="K249" s="175"/>
      <c r="L249" s="175"/>
      <c r="M249" s="175"/>
      <c r="N249" s="175"/>
      <c r="O249" s="175"/>
      <c r="P249" s="175"/>
      <c r="Q249" s="175"/>
      <c r="R249" s="175"/>
      <c r="S249" s="175"/>
      <c r="U249" s="194"/>
      <c r="V249" s="194"/>
      <c r="W249" s="194"/>
    </row>
    <row r="250" spans="6:23" ht="14.4" customHeight="1" x14ac:dyDescent="0.35">
      <c r="F250" s="175"/>
      <c r="G250" s="175"/>
      <c r="H250" s="175"/>
      <c r="I250" s="175"/>
      <c r="J250" s="175"/>
      <c r="K250" s="175"/>
      <c r="L250" s="175"/>
      <c r="M250" s="175"/>
      <c r="N250" s="175"/>
      <c r="O250" s="175"/>
      <c r="P250" s="175"/>
      <c r="Q250" s="175"/>
      <c r="R250" s="175"/>
      <c r="S250" s="175"/>
      <c r="U250" s="194"/>
      <c r="V250" s="194"/>
      <c r="W250" s="194"/>
    </row>
    <row r="251" spans="6:23" ht="14.4" customHeight="1" x14ac:dyDescent="0.35">
      <c r="F251" s="175"/>
      <c r="G251" s="175"/>
      <c r="H251" s="175"/>
      <c r="I251" s="175"/>
      <c r="J251" s="175"/>
      <c r="K251" s="175"/>
      <c r="L251" s="175"/>
      <c r="M251" s="175"/>
      <c r="N251" s="175"/>
      <c r="O251" s="175"/>
      <c r="P251" s="175"/>
      <c r="Q251" s="175"/>
      <c r="R251" s="175"/>
      <c r="S251" s="175"/>
      <c r="U251" s="194"/>
      <c r="V251" s="194"/>
      <c r="W251" s="194"/>
    </row>
    <row r="252" spans="6:23" ht="14.5" x14ac:dyDescent="0.35">
      <c r="F252" s="175"/>
      <c r="G252" s="175"/>
      <c r="H252" s="175"/>
      <c r="I252" s="175"/>
      <c r="J252" s="175"/>
      <c r="K252" s="175"/>
      <c r="L252" s="175"/>
      <c r="M252" s="175"/>
      <c r="N252" s="175"/>
      <c r="O252" s="175"/>
      <c r="P252" s="175"/>
      <c r="Q252" s="175"/>
      <c r="R252" s="175"/>
      <c r="S252" s="175"/>
      <c r="U252" s="194"/>
      <c r="V252" s="194"/>
      <c r="W252" s="194"/>
    </row>
    <row r="253" spans="6:23" ht="14.5" x14ac:dyDescent="0.35">
      <c r="F253" s="175"/>
      <c r="G253" s="175"/>
      <c r="H253" s="175"/>
      <c r="I253" s="175"/>
      <c r="J253" s="175"/>
      <c r="K253" s="175"/>
      <c r="L253" s="175"/>
      <c r="M253" s="175"/>
      <c r="N253" s="175"/>
      <c r="O253" s="175"/>
      <c r="P253" s="175"/>
      <c r="Q253" s="175"/>
      <c r="R253" s="175"/>
      <c r="S253" s="175"/>
      <c r="U253" s="194"/>
      <c r="V253" s="194"/>
      <c r="W253" s="194"/>
    </row>
    <row r="254" spans="6:23" ht="14.5" x14ac:dyDescent="0.35">
      <c r="F254" s="175"/>
      <c r="G254" s="175"/>
      <c r="H254" s="175"/>
      <c r="I254" s="175"/>
      <c r="J254" s="175"/>
      <c r="K254" s="175"/>
      <c r="L254" s="175"/>
      <c r="M254" s="175"/>
      <c r="N254" s="175"/>
      <c r="O254" s="175"/>
      <c r="P254" s="175"/>
      <c r="Q254" s="175"/>
      <c r="R254" s="175"/>
      <c r="S254" s="175"/>
      <c r="U254" s="194"/>
      <c r="V254" s="194"/>
      <c r="W254" s="194"/>
    </row>
    <row r="255" spans="6:23" ht="14.5" x14ac:dyDescent="0.35">
      <c r="F255" s="175"/>
      <c r="G255" s="175"/>
      <c r="H255" s="175"/>
      <c r="I255" s="175"/>
      <c r="J255" s="175"/>
      <c r="K255" s="175"/>
      <c r="L255" s="175"/>
      <c r="M255" s="175"/>
      <c r="N255" s="175"/>
      <c r="O255" s="175"/>
      <c r="P255" s="175"/>
      <c r="Q255" s="175"/>
      <c r="R255" s="175"/>
      <c r="S255" s="175"/>
      <c r="U255" s="194"/>
      <c r="V255" s="194"/>
      <c r="W255" s="194"/>
    </row>
    <row r="256" spans="6:23" ht="14.5" x14ac:dyDescent="0.35">
      <c r="F256" s="175"/>
      <c r="G256" s="175"/>
      <c r="H256" s="175"/>
      <c r="I256" s="175"/>
      <c r="J256" s="175"/>
      <c r="K256" s="175"/>
      <c r="L256" s="175"/>
      <c r="M256" s="175"/>
      <c r="N256" s="175"/>
      <c r="O256" s="175"/>
      <c r="P256" s="175"/>
      <c r="Q256" s="175"/>
      <c r="R256" s="175"/>
      <c r="S256" s="175"/>
      <c r="U256" s="194"/>
      <c r="V256" s="194"/>
      <c r="W256" s="194"/>
    </row>
    <row r="257" spans="6:23" ht="14.5" x14ac:dyDescent="0.35">
      <c r="F257" s="175"/>
      <c r="G257" s="175"/>
      <c r="H257" s="175"/>
      <c r="I257" s="175"/>
      <c r="J257" s="175"/>
      <c r="K257" s="175"/>
      <c r="L257" s="175"/>
      <c r="M257" s="175"/>
      <c r="N257" s="175"/>
      <c r="O257" s="175"/>
      <c r="P257" s="175"/>
      <c r="Q257" s="175"/>
      <c r="R257" s="175"/>
      <c r="S257" s="175"/>
      <c r="U257" s="194"/>
      <c r="V257" s="194"/>
      <c r="W257" s="194"/>
    </row>
    <row r="258" spans="6:23" ht="14.5" x14ac:dyDescent="0.35">
      <c r="F258" s="175"/>
      <c r="G258" s="175"/>
      <c r="H258" s="175"/>
      <c r="I258" s="175"/>
      <c r="J258" s="175"/>
      <c r="K258" s="175"/>
      <c r="L258" s="175"/>
      <c r="M258" s="175"/>
      <c r="N258" s="175"/>
      <c r="O258" s="175"/>
      <c r="P258" s="175"/>
      <c r="Q258" s="175"/>
      <c r="R258" s="175"/>
      <c r="S258" s="175"/>
      <c r="U258" s="194"/>
      <c r="V258" s="194"/>
      <c r="W258" s="194"/>
    </row>
    <row r="259" spans="6:23" ht="14.5" x14ac:dyDescent="0.35">
      <c r="F259" s="175"/>
      <c r="G259" s="175"/>
      <c r="H259" s="175"/>
      <c r="I259" s="175"/>
      <c r="J259" s="175"/>
      <c r="K259" s="175"/>
      <c r="L259" s="175"/>
      <c r="M259" s="175"/>
      <c r="N259" s="175"/>
      <c r="O259" s="175"/>
      <c r="P259" s="175"/>
      <c r="Q259" s="175"/>
      <c r="R259" s="175"/>
      <c r="S259" s="175"/>
      <c r="U259" s="194"/>
      <c r="V259" s="194"/>
      <c r="W259" s="194"/>
    </row>
    <row r="260" spans="6:23" ht="14.5" x14ac:dyDescent="0.35">
      <c r="F260" s="175"/>
      <c r="G260" s="175"/>
      <c r="H260" s="175"/>
      <c r="I260" s="175"/>
      <c r="J260" s="175"/>
      <c r="K260" s="175"/>
      <c r="L260" s="175"/>
      <c r="M260" s="175"/>
      <c r="N260" s="175"/>
      <c r="O260" s="175"/>
      <c r="P260" s="175"/>
      <c r="Q260" s="175"/>
      <c r="R260" s="175"/>
      <c r="S260" s="175"/>
      <c r="U260" s="194"/>
      <c r="V260" s="194"/>
      <c r="W260" s="194"/>
    </row>
    <row r="261" spans="6:23" ht="14.5" x14ac:dyDescent="0.35">
      <c r="F261" s="175"/>
      <c r="G261" s="175"/>
      <c r="H261" s="175"/>
      <c r="I261" s="175"/>
      <c r="J261" s="175"/>
      <c r="K261" s="175"/>
      <c r="L261" s="175"/>
      <c r="M261" s="175"/>
      <c r="N261" s="175"/>
      <c r="O261" s="175"/>
      <c r="P261" s="175"/>
      <c r="Q261" s="175"/>
      <c r="R261" s="175"/>
      <c r="S261" s="175"/>
      <c r="U261" s="194"/>
      <c r="V261" s="194"/>
      <c r="W261" s="194"/>
    </row>
    <row r="262" spans="6:23" ht="14.5" x14ac:dyDescent="0.35">
      <c r="F262" s="175"/>
      <c r="G262" s="175"/>
      <c r="H262" s="175"/>
      <c r="I262" s="175"/>
      <c r="J262" s="175"/>
      <c r="K262" s="175"/>
      <c r="L262" s="175"/>
      <c r="M262" s="175"/>
      <c r="N262" s="175"/>
      <c r="O262" s="175"/>
      <c r="P262" s="175"/>
      <c r="Q262" s="175"/>
      <c r="R262" s="175"/>
      <c r="S262" s="175"/>
      <c r="U262" s="194"/>
      <c r="V262" s="194"/>
      <c r="W262" s="194"/>
    </row>
    <row r="263" spans="6:23" ht="14.5" x14ac:dyDescent="0.35">
      <c r="F263" s="175"/>
      <c r="G263" s="175"/>
      <c r="H263" s="175"/>
      <c r="I263" s="175"/>
      <c r="J263" s="175"/>
      <c r="K263" s="175"/>
      <c r="L263" s="175"/>
      <c r="M263" s="175"/>
      <c r="N263" s="175"/>
      <c r="O263" s="175"/>
      <c r="P263" s="175"/>
      <c r="Q263" s="175"/>
      <c r="R263" s="175"/>
      <c r="S263" s="175"/>
      <c r="U263" s="194"/>
      <c r="V263" s="194"/>
      <c r="W263" s="194"/>
    </row>
    <row r="264" spans="6:23" ht="14.5" x14ac:dyDescent="0.35">
      <c r="F264" s="175"/>
      <c r="G264" s="175"/>
      <c r="H264" s="175"/>
      <c r="I264" s="175"/>
      <c r="J264" s="175"/>
      <c r="K264" s="175"/>
      <c r="L264" s="175"/>
      <c r="M264" s="175"/>
      <c r="N264" s="175"/>
      <c r="O264" s="175"/>
      <c r="P264" s="175"/>
      <c r="Q264" s="175"/>
      <c r="R264" s="175"/>
      <c r="S264" s="175"/>
      <c r="U264" s="194"/>
      <c r="V264" s="194"/>
      <c r="W264" s="194"/>
    </row>
    <row r="265" spans="6:23" ht="14.5" x14ac:dyDescent="0.35">
      <c r="F265" s="175"/>
      <c r="G265" s="175"/>
      <c r="H265" s="175"/>
      <c r="I265" s="175"/>
      <c r="J265" s="175"/>
      <c r="K265" s="175"/>
      <c r="L265" s="175"/>
      <c r="M265" s="175"/>
      <c r="N265" s="175"/>
      <c r="O265" s="175"/>
      <c r="P265" s="175"/>
      <c r="Q265" s="175"/>
      <c r="R265" s="175"/>
      <c r="S265" s="175"/>
      <c r="U265" s="194"/>
      <c r="V265" s="194"/>
      <c r="W265" s="194"/>
    </row>
    <row r="266" spans="6:23" ht="14.5" x14ac:dyDescent="0.35">
      <c r="F266" s="175"/>
      <c r="G266" s="175"/>
      <c r="H266" s="175"/>
      <c r="I266" s="175"/>
      <c r="J266" s="175"/>
      <c r="K266" s="175"/>
      <c r="L266" s="175"/>
      <c r="M266" s="175"/>
      <c r="N266" s="175"/>
      <c r="O266" s="175"/>
      <c r="P266" s="175"/>
      <c r="Q266" s="175"/>
      <c r="R266" s="175"/>
      <c r="S266" s="175"/>
      <c r="U266" s="194"/>
      <c r="V266" s="194"/>
      <c r="W266" s="194"/>
    </row>
    <row r="267" spans="6:23" ht="14.5" x14ac:dyDescent="0.35">
      <c r="F267" s="175"/>
      <c r="G267" s="175"/>
      <c r="H267" s="175"/>
      <c r="I267" s="175"/>
      <c r="J267" s="175"/>
      <c r="K267" s="175"/>
      <c r="L267" s="175"/>
      <c r="M267" s="175"/>
      <c r="N267" s="175"/>
      <c r="O267" s="175"/>
      <c r="P267" s="175"/>
      <c r="Q267" s="175"/>
      <c r="R267" s="175"/>
      <c r="S267" s="175"/>
      <c r="U267" s="194"/>
      <c r="V267" s="194"/>
      <c r="W267" s="194"/>
    </row>
    <row r="268" spans="6:23" ht="14.5" x14ac:dyDescent="0.35">
      <c r="F268" s="175"/>
      <c r="G268" s="175"/>
      <c r="H268" s="175"/>
      <c r="I268" s="175"/>
      <c r="J268" s="175"/>
      <c r="K268" s="175"/>
      <c r="L268" s="175"/>
      <c r="M268" s="175"/>
      <c r="N268" s="175"/>
      <c r="O268" s="175"/>
      <c r="P268" s="175"/>
      <c r="Q268" s="175"/>
      <c r="R268" s="175"/>
      <c r="S268" s="175"/>
      <c r="U268" s="194"/>
      <c r="V268" s="194"/>
      <c r="W268" s="194"/>
    </row>
    <row r="269" spans="6:23" ht="14.5" x14ac:dyDescent="0.35">
      <c r="F269" s="175"/>
      <c r="G269" s="175"/>
      <c r="H269" s="175"/>
      <c r="I269" s="175"/>
      <c r="J269" s="175"/>
      <c r="K269" s="175"/>
      <c r="L269" s="175"/>
      <c r="M269" s="175"/>
      <c r="N269" s="175"/>
      <c r="O269" s="175"/>
      <c r="P269" s="175"/>
      <c r="Q269" s="175"/>
      <c r="R269" s="175"/>
      <c r="S269" s="175"/>
      <c r="U269" s="194"/>
      <c r="V269" s="194"/>
      <c r="W269" s="194"/>
    </row>
    <row r="270" spans="6:23" ht="14.5" x14ac:dyDescent="0.35">
      <c r="F270" s="175"/>
      <c r="G270" s="175"/>
      <c r="H270" s="175"/>
      <c r="I270" s="175"/>
      <c r="J270" s="175"/>
      <c r="K270" s="175"/>
      <c r="L270" s="175"/>
      <c r="M270" s="175"/>
      <c r="N270" s="175"/>
      <c r="O270" s="175"/>
      <c r="P270" s="175"/>
      <c r="Q270" s="175"/>
      <c r="R270" s="175"/>
      <c r="S270" s="175"/>
      <c r="U270" s="194"/>
      <c r="V270" s="194"/>
      <c r="W270" s="194"/>
    </row>
    <row r="271" spans="6:23" ht="14.5" x14ac:dyDescent="0.35">
      <c r="F271" s="175"/>
      <c r="G271" s="175"/>
      <c r="H271" s="175"/>
      <c r="I271" s="175"/>
      <c r="J271" s="175"/>
      <c r="K271" s="175"/>
      <c r="L271" s="175"/>
      <c r="M271" s="175"/>
      <c r="N271" s="175"/>
      <c r="O271" s="175"/>
      <c r="P271" s="175"/>
      <c r="Q271" s="175"/>
      <c r="R271" s="175"/>
      <c r="S271" s="175"/>
      <c r="U271" s="194"/>
      <c r="V271" s="194"/>
      <c r="W271" s="194"/>
    </row>
    <row r="272" spans="6:23" ht="14.5" x14ac:dyDescent="0.35">
      <c r="F272" s="175"/>
      <c r="G272" s="175"/>
      <c r="H272" s="175"/>
      <c r="I272" s="175"/>
      <c r="J272" s="175"/>
      <c r="K272" s="175"/>
      <c r="L272" s="175"/>
      <c r="M272" s="175"/>
      <c r="N272" s="175"/>
      <c r="O272" s="175"/>
      <c r="P272" s="175"/>
      <c r="Q272" s="175"/>
      <c r="R272" s="175"/>
      <c r="S272" s="175"/>
      <c r="U272" s="194"/>
      <c r="V272" s="194"/>
      <c r="W272" s="194"/>
    </row>
    <row r="273" spans="6:23" ht="14.5" x14ac:dyDescent="0.35">
      <c r="F273" s="175"/>
      <c r="G273" s="175"/>
      <c r="H273" s="175"/>
      <c r="I273" s="175"/>
      <c r="J273" s="175"/>
      <c r="K273" s="175"/>
      <c r="L273" s="175"/>
      <c r="M273" s="175"/>
      <c r="N273" s="175"/>
      <c r="O273" s="175"/>
      <c r="P273" s="175"/>
      <c r="Q273" s="175"/>
      <c r="R273" s="175"/>
      <c r="S273" s="175"/>
      <c r="U273" s="194"/>
      <c r="V273" s="194"/>
      <c r="W273" s="194"/>
    </row>
    <row r="274" spans="6:23" ht="14.5" x14ac:dyDescent="0.35">
      <c r="F274" s="175"/>
      <c r="G274" s="175"/>
      <c r="H274" s="175"/>
      <c r="I274" s="175"/>
      <c r="J274" s="175"/>
      <c r="K274" s="175"/>
      <c r="L274" s="175"/>
      <c r="M274" s="175"/>
      <c r="N274" s="175"/>
      <c r="O274" s="175"/>
      <c r="P274" s="175"/>
      <c r="Q274" s="175"/>
      <c r="R274" s="175"/>
      <c r="S274" s="175"/>
      <c r="U274" s="194"/>
      <c r="V274" s="194"/>
      <c r="W274" s="194"/>
    </row>
    <row r="275" spans="6:23" ht="14.5" x14ac:dyDescent="0.35">
      <c r="F275" s="175"/>
      <c r="G275" s="175"/>
      <c r="H275" s="175"/>
      <c r="I275" s="175"/>
      <c r="J275" s="175"/>
      <c r="K275" s="175"/>
      <c r="L275" s="175"/>
      <c r="M275" s="175"/>
      <c r="N275" s="175"/>
      <c r="O275" s="175"/>
      <c r="P275" s="175"/>
      <c r="Q275" s="175"/>
      <c r="R275" s="175"/>
      <c r="S275" s="175"/>
      <c r="U275" s="194"/>
      <c r="V275" s="194"/>
      <c r="W275" s="194"/>
    </row>
    <row r="276" spans="6:23" ht="14.5" x14ac:dyDescent="0.35">
      <c r="F276" s="175"/>
      <c r="G276" s="175"/>
      <c r="H276" s="175"/>
      <c r="I276" s="175"/>
      <c r="J276" s="175"/>
      <c r="K276" s="175"/>
      <c r="L276" s="175"/>
      <c r="M276" s="175"/>
      <c r="N276" s="175"/>
      <c r="O276" s="175"/>
      <c r="P276" s="175"/>
      <c r="Q276" s="175"/>
      <c r="R276" s="175"/>
      <c r="S276" s="175"/>
      <c r="U276" s="194"/>
      <c r="V276" s="194"/>
      <c r="W276" s="194"/>
    </row>
    <row r="277" spans="6:23" ht="14.5" x14ac:dyDescent="0.35">
      <c r="F277" s="175"/>
      <c r="G277" s="175"/>
      <c r="H277" s="175"/>
      <c r="I277" s="175"/>
      <c r="J277" s="175"/>
      <c r="K277" s="175"/>
      <c r="L277" s="175"/>
      <c r="M277" s="175"/>
      <c r="N277" s="175"/>
      <c r="O277" s="175"/>
      <c r="P277" s="175"/>
      <c r="Q277" s="175"/>
      <c r="R277" s="175"/>
      <c r="S277" s="175"/>
      <c r="U277" s="194"/>
      <c r="V277" s="194"/>
      <c r="W277" s="194"/>
    </row>
    <row r="278" spans="6:23" ht="14.5" x14ac:dyDescent="0.35">
      <c r="F278" s="175"/>
      <c r="G278" s="175"/>
      <c r="H278" s="175"/>
      <c r="I278" s="175"/>
      <c r="J278" s="175"/>
      <c r="K278" s="175"/>
      <c r="L278" s="175"/>
      <c r="M278" s="175"/>
      <c r="N278" s="175"/>
      <c r="O278" s="175"/>
      <c r="P278" s="175"/>
      <c r="Q278" s="175"/>
      <c r="R278" s="175"/>
      <c r="S278" s="175"/>
      <c r="U278" s="194"/>
      <c r="V278" s="194"/>
      <c r="W278" s="194"/>
    </row>
    <row r="279" spans="6:23" ht="14.5" x14ac:dyDescent="0.35">
      <c r="F279" s="175"/>
      <c r="G279" s="175"/>
      <c r="H279" s="175"/>
      <c r="I279" s="175"/>
      <c r="J279" s="175"/>
      <c r="K279" s="175"/>
      <c r="L279" s="175"/>
      <c r="M279" s="175"/>
      <c r="N279" s="175"/>
      <c r="O279" s="175"/>
      <c r="P279" s="175"/>
      <c r="Q279" s="175"/>
      <c r="R279" s="175"/>
      <c r="S279" s="175"/>
      <c r="U279" s="194"/>
      <c r="V279" s="194"/>
      <c r="W279" s="194"/>
    </row>
    <row r="280" spans="6:23" ht="14.5" x14ac:dyDescent="0.35">
      <c r="F280" s="175"/>
      <c r="G280" s="175"/>
      <c r="H280" s="175"/>
      <c r="I280" s="175"/>
      <c r="J280" s="175"/>
      <c r="K280" s="175"/>
      <c r="L280" s="175"/>
      <c r="M280" s="175"/>
      <c r="N280" s="175"/>
      <c r="O280" s="175"/>
      <c r="P280" s="175"/>
      <c r="Q280" s="175"/>
      <c r="R280" s="175"/>
      <c r="S280" s="175"/>
      <c r="U280" s="194"/>
      <c r="V280" s="194"/>
      <c r="W280" s="194"/>
    </row>
    <row r="281" spans="6:23" ht="14.5" x14ac:dyDescent="0.35">
      <c r="F281" s="175"/>
      <c r="G281" s="175"/>
      <c r="H281" s="175"/>
      <c r="I281" s="175"/>
      <c r="J281" s="175"/>
      <c r="K281" s="175"/>
      <c r="L281" s="175"/>
      <c r="M281" s="175"/>
      <c r="N281" s="175"/>
      <c r="O281" s="175"/>
      <c r="P281" s="175"/>
      <c r="Q281" s="175"/>
      <c r="R281" s="175"/>
      <c r="S281" s="175"/>
      <c r="U281" s="194"/>
      <c r="V281" s="194"/>
      <c r="W281" s="194"/>
    </row>
    <row r="282" spans="6:23" ht="14.5" x14ac:dyDescent="0.35">
      <c r="F282" s="175"/>
      <c r="G282" s="175"/>
      <c r="H282" s="175"/>
      <c r="I282" s="175"/>
      <c r="J282" s="175"/>
      <c r="K282" s="175"/>
      <c r="L282" s="175"/>
      <c r="M282" s="175"/>
      <c r="N282" s="175"/>
      <c r="O282" s="175"/>
      <c r="P282" s="175"/>
      <c r="Q282" s="175"/>
      <c r="R282" s="175"/>
      <c r="S282" s="175"/>
      <c r="U282" s="194"/>
      <c r="V282" s="194"/>
      <c r="W282" s="194"/>
    </row>
    <row r="283" spans="6:23" ht="14.5" x14ac:dyDescent="0.35">
      <c r="F283" s="175"/>
      <c r="G283" s="175"/>
      <c r="H283" s="175"/>
      <c r="I283" s="175"/>
      <c r="J283" s="175"/>
      <c r="K283" s="175"/>
      <c r="L283" s="175"/>
      <c r="M283" s="175"/>
      <c r="N283" s="175"/>
      <c r="O283" s="175"/>
      <c r="P283" s="175"/>
      <c r="Q283" s="175"/>
      <c r="R283" s="175"/>
      <c r="S283" s="175"/>
      <c r="U283" s="194"/>
      <c r="V283" s="194"/>
      <c r="W283" s="194"/>
    </row>
    <row r="284" spans="6:23" ht="14.5" x14ac:dyDescent="0.35">
      <c r="F284" s="175"/>
      <c r="G284" s="175"/>
      <c r="H284" s="175"/>
      <c r="I284" s="175"/>
      <c r="J284" s="175"/>
      <c r="K284" s="175"/>
      <c r="L284" s="175"/>
      <c r="M284" s="175"/>
      <c r="N284" s="175"/>
      <c r="O284" s="175"/>
      <c r="P284" s="175"/>
      <c r="Q284" s="175"/>
      <c r="R284" s="175"/>
      <c r="S284" s="175"/>
      <c r="U284" s="194"/>
      <c r="V284" s="194"/>
      <c r="W284" s="194"/>
    </row>
    <row r="285" spans="6:23" ht="14.5" x14ac:dyDescent="0.35">
      <c r="F285" s="175"/>
      <c r="G285" s="175"/>
      <c r="H285" s="175"/>
      <c r="I285" s="175"/>
      <c r="J285" s="175"/>
      <c r="K285" s="175"/>
      <c r="L285" s="175"/>
      <c r="M285" s="175"/>
      <c r="N285" s="175"/>
      <c r="O285" s="175"/>
      <c r="P285" s="175"/>
      <c r="Q285" s="175"/>
      <c r="R285" s="175"/>
      <c r="S285" s="175"/>
      <c r="U285" s="194"/>
      <c r="V285" s="194"/>
      <c r="W285" s="194"/>
    </row>
    <row r="286" spans="6:23" ht="14.5" x14ac:dyDescent="0.35">
      <c r="F286" s="175"/>
      <c r="G286" s="175"/>
      <c r="H286" s="175"/>
      <c r="I286" s="175"/>
      <c r="J286" s="175"/>
      <c r="K286" s="175"/>
      <c r="L286" s="175"/>
      <c r="M286" s="175"/>
      <c r="N286" s="175"/>
      <c r="O286" s="175"/>
      <c r="P286" s="175"/>
      <c r="Q286" s="175"/>
      <c r="R286" s="175"/>
      <c r="S286" s="175"/>
      <c r="U286" s="194"/>
      <c r="V286" s="194"/>
      <c r="W286" s="194"/>
    </row>
    <row r="287" spans="6:23" ht="14.5" x14ac:dyDescent="0.35">
      <c r="F287" s="175"/>
      <c r="G287" s="175"/>
      <c r="H287" s="175"/>
      <c r="I287" s="175"/>
      <c r="J287" s="175"/>
      <c r="K287" s="175"/>
      <c r="L287" s="175"/>
      <c r="M287" s="175"/>
      <c r="N287" s="175"/>
      <c r="O287" s="175"/>
      <c r="P287" s="175"/>
      <c r="Q287" s="175"/>
      <c r="R287" s="175"/>
      <c r="S287" s="175"/>
      <c r="U287" s="194"/>
      <c r="V287" s="194"/>
      <c r="W287" s="194"/>
    </row>
    <row r="288" spans="6:23" ht="14.5" x14ac:dyDescent="0.35">
      <c r="F288" s="175"/>
      <c r="G288" s="175"/>
      <c r="H288" s="175"/>
      <c r="I288" s="175"/>
      <c r="J288" s="175"/>
      <c r="K288" s="175"/>
      <c r="L288" s="175"/>
      <c r="M288" s="175"/>
      <c r="N288" s="175"/>
      <c r="O288" s="175"/>
      <c r="P288" s="175"/>
      <c r="Q288" s="175"/>
      <c r="R288" s="175"/>
      <c r="S288" s="175"/>
      <c r="U288" s="194"/>
      <c r="V288" s="194"/>
      <c r="W288" s="194"/>
    </row>
    <row r="289" spans="6:23" ht="14.5" x14ac:dyDescent="0.35">
      <c r="F289" s="175"/>
      <c r="G289" s="175"/>
      <c r="H289" s="175"/>
      <c r="I289" s="175"/>
      <c r="J289" s="175"/>
      <c r="K289" s="175"/>
      <c r="L289" s="175"/>
      <c r="M289" s="175"/>
      <c r="N289" s="175"/>
      <c r="O289" s="175"/>
      <c r="P289" s="175"/>
      <c r="Q289" s="175"/>
      <c r="R289" s="175"/>
      <c r="S289" s="175"/>
      <c r="U289" s="194"/>
      <c r="V289" s="194"/>
      <c r="W289" s="194"/>
    </row>
    <row r="290" spans="6:23" ht="14.5" x14ac:dyDescent="0.35">
      <c r="F290" s="175"/>
      <c r="G290" s="175"/>
      <c r="H290" s="175"/>
      <c r="I290" s="175"/>
      <c r="J290" s="175"/>
      <c r="K290" s="175"/>
      <c r="L290" s="175"/>
      <c r="M290" s="175"/>
      <c r="N290" s="175"/>
      <c r="O290" s="175"/>
      <c r="P290" s="175"/>
      <c r="Q290" s="175"/>
      <c r="R290" s="175"/>
      <c r="S290" s="175"/>
      <c r="U290" s="194"/>
      <c r="V290" s="194"/>
      <c r="W290" s="194"/>
    </row>
    <row r="291" spans="6:23" ht="14.5" x14ac:dyDescent="0.35">
      <c r="F291" s="175"/>
      <c r="G291" s="175"/>
      <c r="H291" s="175"/>
      <c r="I291" s="175"/>
      <c r="J291" s="175"/>
      <c r="K291" s="175"/>
      <c r="L291" s="175"/>
      <c r="M291" s="175"/>
      <c r="N291" s="175"/>
      <c r="O291" s="175"/>
      <c r="P291" s="175"/>
      <c r="Q291" s="175"/>
      <c r="R291" s="175"/>
      <c r="S291" s="175"/>
      <c r="U291" s="194"/>
      <c r="V291" s="194"/>
      <c r="W291" s="194"/>
    </row>
    <row r="292" spans="6:23" ht="14.5" x14ac:dyDescent="0.35">
      <c r="F292" s="175"/>
      <c r="G292" s="175"/>
      <c r="H292" s="175"/>
      <c r="I292" s="175"/>
      <c r="J292" s="175"/>
      <c r="K292" s="175"/>
      <c r="L292" s="175"/>
      <c r="M292" s="175"/>
      <c r="N292" s="175"/>
      <c r="O292" s="175"/>
      <c r="P292" s="175"/>
      <c r="Q292" s="175"/>
      <c r="R292" s="175"/>
      <c r="S292" s="175"/>
      <c r="U292" s="194"/>
      <c r="V292" s="194"/>
      <c r="W292" s="194"/>
    </row>
    <row r="293" spans="6:23" ht="14.5" x14ac:dyDescent="0.35">
      <c r="F293" s="175"/>
      <c r="G293" s="175"/>
      <c r="H293" s="175"/>
      <c r="I293" s="175"/>
      <c r="J293" s="175"/>
      <c r="K293" s="175"/>
      <c r="L293" s="175"/>
      <c r="M293" s="175"/>
      <c r="N293" s="175"/>
      <c r="O293" s="175"/>
      <c r="P293" s="175"/>
      <c r="Q293" s="175"/>
      <c r="R293" s="175"/>
      <c r="S293" s="175"/>
      <c r="U293" s="194"/>
      <c r="V293" s="194"/>
      <c r="W293" s="194"/>
    </row>
    <row r="294" spans="6:23" ht="14.5" x14ac:dyDescent="0.35">
      <c r="F294" s="175"/>
      <c r="G294" s="175"/>
      <c r="H294" s="175"/>
      <c r="I294" s="175"/>
      <c r="J294" s="175"/>
      <c r="K294" s="175"/>
      <c r="L294" s="175"/>
      <c r="M294" s="175"/>
      <c r="N294" s="175"/>
      <c r="O294" s="175"/>
      <c r="P294" s="175"/>
      <c r="Q294" s="175"/>
      <c r="R294" s="175"/>
      <c r="S294" s="175"/>
      <c r="U294" s="194"/>
      <c r="V294" s="194"/>
      <c r="W294" s="194"/>
    </row>
    <row r="295" spans="6:23" ht="14.5" x14ac:dyDescent="0.35">
      <c r="F295" s="175"/>
      <c r="G295" s="175"/>
      <c r="H295" s="175"/>
      <c r="I295" s="175"/>
      <c r="J295" s="175"/>
      <c r="K295" s="175"/>
      <c r="L295" s="175"/>
      <c r="M295" s="175"/>
      <c r="N295" s="175"/>
      <c r="O295" s="175"/>
      <c r="P295" s="175"/>
      <c r="Q295" s="175"/>
      <c r="R295" s="175"/>
      <c r="S295" s="175"/>
      <c r="U295" s="194"/>
      <c r="V295" s="194"/>
      <c r="W295" s="194"/>
    </row>
    <row r="296" spans="6:23" ht="14.5" x14ac:dyDescent="0.35">
      <c r="F296" s="175"/>
      <c r="G296" s="175"/>
      <c r="H296" s="175"/>
      <c r="I296" s="175"/>
      <c r="J296" s="175"/>
      <c r="K296" s="175"/>
      <c r="L296" s="175"/>
      <c r="M296" s="175"/>
      <c r="N296" s="175"/>
      <c r="O296" s="175"/>
      <c r="P296" s="175"/>
      <c r="Q296" s="175"/>
      <c r="R296" s="175"/>
      <c r="S296" s="175"/>
      <c r="U296" s="194"/>
      <c r="V296" s="194"/>
      <c r="W296" s="194"/>
    </row>
    <row r="297" spans="6:23" ht="14.5" x14ac:dyDescent="0.35">
      <c r="F297" s="175"/>
      <c r="G297" s="175"/>
      <c r="H297" s="175"/>
      <c r="I297" s="175"/>
      <c r="J297" s="175"/>
      <c r="K297" s="175"/>
      <c r="L297" s="175"/>
      <c r="M297" s="175"/>
      <c r="N297" s="175"/>
      <c r="O297" s="175"/>
      <c r="P297" s="175"/>
      <c r="Q297" s="175"/>
      <c r="R297" s="175"/>
      <c r="S297" s="175"/>
      <c r="U297" s="194"/>
      <c r="V297" s="194"/>
      <c r="W297" s="194"/>
    </row>
    <row r="298" spans="6:23" ht="14.4" customHeight="1" x14ac:dyDescent="0.35">
      <c r="F298" s="175"/>
      <c r="G298" s="175"/>
      <c r="H298" s="175"/>
      <c r="I298" s="175"/>
      <c r="J298" s="175"/>
      <c r="K298" s="175"/>
      <c r="L298" s="175"/>
      <c r="M298" s="175"/>
      <c r="N298" s="175"/>
      <c r="O298" s="175"/>
      <c r="P298" s="175"/>
      <c r="Q298" s="175"/>
      <c r="R298" s="175"/>
      <c r="S298" s="175"/>
      <c r="U298" s="194"/>
      <c r="V298" s="194"/>
      <c r="W298" s="194"/>
    </row>
    <row r="299" spans="6:23" ht="14.4" customHeight="1" x14ac:dyDescent="0.35">
      <c r="F299" s="175"/>
      <c r="G299" s="175"/>
      <c r="H299" s="175"/>
      <c r="I299" s="175"/>
      <c r="J299" s="175"/>
      <c r="K299" s="175"/>
      <c r="L299" s="175"/>
      <c r="M299" s="175"/>
      <c r="N299" s="175"/>
      <c r="O299" s="175"/>
      <c r="P299" s="175"/>
      <c r="Q299" s="175"/>
      <c r="R299" s="175"/>
      <c r="S299" s="175"/>
      <c r="U299" s="194"/>
      <c r="V299" s="194"/>
      <c r="W299" s="194"/>
    </row>
    <row r="300" spans="6:23" ht="14.4" customHeight="1" x14ac:dyDescent="0.35">
      <c r="F300" s="175"/>
      <c r="G300" s="175"/>
      <c r="H300" s="175"/>
      <c r="I300" s="175"/>
      <c r="J300" s="175"/>
      <c r="K300" s="175"/>
      <c r="L300" s="175"/>
      <c r="M300" s="175"/>
      <c r="N300" s="175"/>
      <c r="O300" s="175"/>
      <c r="P300" s="175"/>
      <c r="Q300" s="175"/>
      <c r="R300" s="175"/>
      <c r="S300" s="175"/>
      <c r="U300" s="194"/>
      <c r="V300" s="194"/>
      <c r="W300" s="194"/>
    </row>
    <row r="301" spans="6:23" ht="14.4" customHeight="1" x14ac:dyDescent="0.35">
      <c r="F301" s="175"/>
      <c r="G301" s="175"/>
      <c r="H301" s="175"/>
      <c r="I301" s="175"/>
      <c r="J301" s="175"/>
      <c r="K301" s="175"/>
      <c r="L301" s="175"/>
      <c r="M301" s="175"/>
      <c r="N301" s="175"/>
      <c r="O301" s="175"/>
      <c r="P301" s="175"/>
      <c r="Q301" s="175"/>
      <c r="R301" s="175"/>
      <c r="S301" s="175"/>
      <c r="U301" s="194"/>
      <c r="V301" s="194"/>
      <c r="W301" s="194"/>
    </row>
    <row r="302" spans="6:23" ht="14.5" x14ac:dyDescent="0.35">
      <c r="F302" s="175"/>
      <c r="G302" s="175"/>
      <c r="H302" s="175"/>
      <c r="I302" s="175"/>
      <c r="J302" s="175"/>
      <c r="K302" s="175"/>
      <c r="L302" s="175"/>
      <c r="M302" s="175"/>
      <c r="N302" s="175"/>
      <c r="O302" s="175"/>
      <c r="P302" s="175"/>
      <c r="Q302" s="175"/>
      <c r="R302" s="175"/>
      <c r="S302" s="175"/>
      <c r="U302" s="194"/>
      <c r="V302" s="194"/>
      <c r="W302" s="194"/>
    </row>
    <row r="303" spans="6:23" ht="14.5" x14ac:dyDescent="0.35">
      <c r="F303" s="175"/>
      <c r="G303" s="175"/>
      <c r="H303" s="175"/>
      <c r="I303" s="175"/>
      <c r="J303" s="175"/>
      <c r="K303" s="175"/>
      <c r="L303" s="175"/>
      <c r="M303" s="175"/>
      <c r="N303" s="175"/>
      <c r="O303" s="175"/>
      <c r="P303" s="175"/>
      <c r="Q303" s="175"/>
      <c r="R303" s="175"/>
      <c r="S303" s="175"/>
      <c r="U303" s="194"/>
      <c r="V303" s="194"/>
      <c r="W303" s="194"/>
    </row>
    <row r="304" spans="6:23" ht="14.5" x14ac:dyDescent="0.35">
      <c r="F304" s="175"/>
      <c r="G304" s="175"/>
      <c r="H304" s="175"/>
      <c r="I304" s="175"/>
      <c r="J304" s="175"/>
      <c r="K304" s="175"/>
      <c r="L304" s="175"/>
      <c r="M304" s="175"/>
      <c r="N304" s="175"/>
      <c r="O304" s="175"/>
      <c r="P304" s="175"/>
      <c r="Q304" s="175"/>
      <c r="R304" s="175"/>
      <c r="S304" s="175"/>
      <c r="U304" s="194"/>
      <c r="V304" s="194"/>
      <c r="W304" s="194"/>
    </row>
    <row r="305" spans="6:23" ht="14.5" x14ac:dyDescent="0.35">
      <c r="F305" s="175"/>
      <c r="G305" s="175"/>
      <c r="H305" s="175"/>
      <c r="I305" s="175"/>
      <c r="J305" s="175"/>
      <c r="K305" s="175"/>
      <c r="L305" s="175"/>
      <c r="M305" s="175"/>
      <c r="N305" s="175"/>
      <c r="O305" s="175"/>
      <c r="P305" s="175"/>
      <c r="Q305" s="175"/>
      <c r="R305" s="175"/>
      <c r="S305" s="175"/>
      <c r="U305" s="194"/>
      <c r="V305" s="194"/>
      <c r="W305" s="194"/>
    </row>
    <row r="306" spans="6:23" ht="14.5" x14ac:dyDescent="0.35">
      <c r="F306" s="175"/>
      <c r="G306" s="175"/>
      <c r="H306" s="175"/>
      <c r="I306" s="175"/>
      <c r="J306" s="175"/>
      <c r="K306" s="175"/>
      <c r="L306" s="175"/>
      <c r="M306" s="175"/>
      <c r="N306" s="175"/>
      <c r="O306" s="175"/>
      <c r="P306" s="175"/>
      <c r="Q306" s="175"/>
      <c r="R306" s="175"/>
      <c r="S306" s="175"/>
      <c r="U306" s="194"/>
      <c r="V306" s="194"/>
      <c r="W306" s="194"/>
    </row>
    <row r="307" spans="6:23" ht="14.5" x14ac:dyDescent="0.35">
      <c r="F307" s="175"/>
      <c r="G307" s="175"/>
      <c r="H307" s="175"/>
      <c r="I307" s="175"/>
      <c r="J307" s="175"/>
      <c r="K307" s="175"/>
      <c r="L307" s="175"/>
      <c r="M307" s="175"/>
      <c r="N307" s="175"/>
      <c r="O307" s="175"/>
      <c r="P307" s="175"/>
      <c r="Q307" s="175"/>
      <c r="R307" s="175"/>
      <c r="S307" s="175"/>
      <c r="U307" s="194"/>
      <c r="V307" s="194"/>
      <c r="W307" s="194"/>
    </row>
    <row r="308" spans="6:23" ht="14.5" x14ac:dyDescent="0.35">
      <c r="F308" s="175"/>
      <c r="G308" s="175"/>
      <c r="H308" s="175"/>
      <c r="I308" s="175"/>
      <c r="J308" s="175"/>
      <c r="K308" s="175"/>
      <c r="L308" s="175"/>
      <c r="M308" s="175"/>
      <c r="N308" s="175"/>
      <c r="O308" s="175"/>
      <c r="P308" s="175"/>
      <c r="Q308" s="175"/>
      <c r="R308" s="175"/>
      <c r="S308" s="175"/>
      <c r="U308" s="194"/>
      <c r="V308" s="194"/>
      <c r="W308" s="194"/>
    </row>
    <row r="309" spans="6:23" ht="14.5" x14ac:dyDescent="0.35">
      <c r="F309" s="175"/>
      <c r="G309" s="175"/>
      <c r="H309" s="175"/>
      <c r="I309" s="175"/>
      <c r="J309" s="175"/>
      <c r="K309" s="175"/>
      <c r="L309" s="175"/>
      <c r="M309" s="175"/>
      <c r="N309" s="175"/>
      <c r="O309" s="175"/>
      <c r="P309" s="175"/>
      <c r="Q309" s="175"/>
      <c r="R309" s="175"/>
      <c r="S309" s="175"/>
      <c r="U309" s="194"/>
      <c r="V309" s="194"/>
      <c r="W309" s="194"/>
    </row>
    <row r="310" spans="6:23" ht="14.5" x14ac:dyDescent="0.35">
      <c r="F310" s="175"/>
      <c r="G310" s="175"/>
      <c r="H310" s="175"/>
      <c r="I310" s="175"/>
      <c r="J310" s="175"/>
      <c r="K310" s="175"/>
      <c r="L310" s="175"/>
      <c r="M310" s="175"/>
      <c r="N310" s="175"/>
      <c r="O310" s="175"/>
      <c r="P310" s="175"/>
      <c r="Q310" s="175"/>
      <c r="R310" s="175"/>
      <c r="S310" s="175"/>
      <c r="U310" s="194"/>
      <c r="V310" s="194"/>
      <c r="W310" s="194"/>
    </row>
    <row r="311" spans="6:23" ht="14.5" x14ac:dyDescent="0.35">
      <c r="F311" s="175"/>
      <c r="G311" s="175"/>
      <c r="H311" s="175"/>
      <c r="I311" s="175"/>
      <c r="J311" s="175"/>
      <c r="K311" s="175"/>
      <c r="L311" s="175"/>
      <c r="M311" s="175"/>
      <c r="N311" s="175"/>
      <c r="O311" s="175"/>
      <c r="P311" s="175"/>
      <c r="Q311" s="175"/>
      <c r="R311" s="175"/>
      <c r="S311" s="175"/>
      <c r="U311" s="194"/>
      <c r="V311" s="194"/>
      <c r="W311" s="194"/>
    </row>
    <row r="312" spans="6:23" ht="14.5" x14ac:dyDescent="0.35">
      <c r="F312" s="175"/>
      <c r="G312" s="175"/>
      <c r="H312" s="175"/>
      <c r="I312" s="175"/>
      <c r="J312" s="175"/>
      <c r="K312" s="175"/>
      <c r="L312" s="175"/>
      <c r="M312" s="175"/>
      <c r="N312" s="175"/>
      <c r="O312" s="175"/>
      <c r="P312" s="175"/>
      <c r="Q312" s="175"/>
      <c r="R312" s="175"/>
      <c r="S312" s="175"/>
      <c r="U312" s="194"/>
      <c r="V312" s="194"/>
      <c r="W312" s="194"/>
    </row>
    <row r="313" spans="6:23" ht="14.5" x14ac:dyDescent="0.35">
      <c r="F313" s="175"/>
      <c r="G313" s="175"/>
      <c r="H313" s="175"/>
      <c r="I313" s="175"/>
      <c r="J313" s="175"/>
      <c r="K313" s="175"/>
      <c r="L313" s="175"/>
      <c r="M313" s="175"/>
      <c r="N313" s="175"/>
      <c r="O313" s="175"/>
      <c r="P313" s="175"/>
      <c r="Q313" s="175"/>
      <c r="R313" s="175"/>
      <c r="S313" s="175"/>
      <c r="U313" s="194"/>
      <c r="V313" s="194"/>
      <c r="W313" s="194"/>
    </row>
    <row r="314" spans="6:23" ht="14.5" x14ac:dyDescent="0.35">
      <c r="F314" s="175"/>
      <c r="G314" s="175"/>
      <c r="H314" s="175"/>
      <c r="I314" s="175"/>
      <c r="J314" s="175"/>
      <c r="K314" s="175"/>
      <c r="L314" s="175"/>
      <c r="M314" s="175"/>
      <c r="N314" s="175"/>
      <c r="O314" s="175"/>
      <c r="P314" s="175"/>
      <c r="Q314" s="175"/>
      <c r="R314" s="175"/>
      <c r="S314" s="175"/>
      <c r="U314" s="194"/>
      <c r="V314" s="194"/>
      <c r="W314" s="194"/>
    </row>
    <row r="315" spans="6:23" ht="14.5" x14ac:dyDescent="0.35">
      <c r="F315" s="175"/>
      <c r="G315" s="175"/>
      <c r="H315" s="175"/>
      <c r="I315" s="175"/>
      <c r="J315" s="175"/>
      <c r="K315" s="175"/>
      <c r="L315" s="175"/>
      <c r="M315" s="175"/>
      <c r="N315" s="175"/>
      <c r="O315" s="175"/>
      <c r="P315" s="175"/>
      <c r="Q315" s="175"/>
      <c r="R315" s="175"/>
      <c r="S315" s="175"/>
      <c r="U315" s="194"/>
      <c r="V315" s="194"/>
      <c r="W315" s="194"/>
    </row>
    <row r="316" spans="6:23" ht="14.5" x14ac:dyDescent="0.35">
      <c r="F316" s="175"/>
      <c r="G316" s="175"/>
      <c r="H316" s="175"/>
      <c r="I316" s="175"/>
      <c r="J316" s="175"/>
      <c r="K316" s="175"/>
      <c r="L316" s="175"/>
      <c r="M316" s="175"/>
      <c r="N316" s="175"/>
      <c r="O316" s="175"/>
      <c r="P316" s="175"/>
      <c r="Q316" s="175"/>
      <c r="R316" s="175"/>
      <c r="S316" s="175"/>
      <c r="U316" s="194"/>
      <c r="V316" s="194"/>
      <c r="W316" s="194"/>
    </row>
    <row r="317" spans="6:23" ht="14.5" x14ac:dyDescent="0.35">
      <c r="F317" s="175"/>
      <c r="G317" s="175"/>
      <c r="H317" s="175"/>
      <c r="I317" s="175"/>
      <c r="J317" s="175"/>
      <c r="K317" s="175"/>
      <c r="L317" s="175"/>
      <c r="M317" s="175"/>
      <c r="N317" s="175"/>
      <c r="O317" s="175"/>
      <c r="P317" s="175"/>
      <c r="Q317" s="175"/>
      <c r="R317" s="175"/>
      <c r="S317" s="175"/>
      <c r="U317" s="194"/>
      <c r="V317" s="194"/>
      <c r="W317" s="194"/>
    </row>
    <row r="318" spans="6:23" ht="14.5" x14ac:dyDescent="0.35">
      <c r="F318" s="175"/>
      <c r="G318" s="175"/>
      <c r="H318" s="175"/>
      <c r="I318" s="175"/>
      <c r="J318" s="175"/>
      <c r="K318" s="175"/>
      <c r="L318" s="175"/>
      <c r="M318" s="175"/>
      <c r="N318" s="175"/>
      <c r="O318" s="175"/>
      <c r="P318" s="175"/>
      <c r="Q318" s="175"/>
      <c r="R318" s="175"/>
      <c r="S318" s="175"/>
      <c r="U318" s="194"/>
      <c r="V318" s="194"/>
      <c r="W318" s="194"/>
    </row>
    <row r="319" spans="6:23" ht="14.5" x14ac:dyDescent="0.35">
      <c r="F319" s="175"/>
      <c r="G319" s="175"/>
      <c r="H319" s="175"/>
      <c r="I319" s="175"/>
      <c r="J319" s="175"/>
      <c r="K319" s="175"/>
      <c r="L319" s="175"/>
      <c r="M319" s="175"/>
      <c r="N319" s="175"/>
      <c r="O319" s="175"/>
      <c r="P319" s="175"/>
      <c r="Q319" s="175"/>
      <c r="R319" s="175"/>
      <c r="S319" s="175"/>
      <c r="U319" s="117">
        <v>0</v>
      </c>
      <c r="V319" s="27">
        <v>0</v>
      </c>
      <c r="W319" s="118">
        <v>0</v>
      </c>
    </row>
    <row r="320" spans="6:23" ht="14.5" x14ac:dyDescent="0.35">
      <c r="F320" s="175"/>
      <c r="G320" s="175"/>
      <c r="H320" s="175"/>
      <c r="I320" s="175"/>
      <c r="J320" s="175"/>
      <c r="K320" s="175"/>
      <c r="L320" s="175"/>
      <c r="M320" s="175"/>
      <c r="N320" s="175"/>
      <c r="O320" s="175"/>
      <c r="P320" s="175"/>
      <c r="Q320" s="175"/>
      <c r="R320" s="175"/>
      <c r="S320" s="175"/>
      <c r="U320" s="112" t="s">
        <v>37</v>
      </c>
      <c r="V320" s="12"/>
      <c r="W320" s="113"/>
    </row>
    <row r="321" spans="6:23" ht="15" thickBot="1" x14ac:dyDescent="0.4">
      <c r="F321" s="175"/>
      <c r="G321" s="175"/>
      <c r="H321" s="175"/>
      <c r="I321" s="175"/>
      <c r="J321" s="175"/>
      <c r="K321" s="175"/>
      <c r="L321" s="175"/>
      <c r="M321" s="175"/>
      <c r="N321" s="175"/>
      <c r="O321" s="175"/>
      <c r="P321" s="175"/>
      <c r="Q321" s="175"/>
      <c r="R321" s="175"/>
      <c r="S321" s="175"/>
      <c r="U321" s="119"/>
      <c r="V321" s="120"/>
      <c r="W321" s="121"/>
    </row>
    <row r="322" spans="6:23" ht="14.5" hidden="1" x14ac:dyDescent="0.35">
      <c r="F322" s="175"/>
      <c r="G322" s="175"/>
      <c r="H322" s="175"/>
      <c r="I322" s="175"/>
      <c r="J322" s="175"/>
      <c r="K322" s="175"/>
      <c r="L322" s="175"/>
      <c r="M322" s="175"/>
      <c r="N322" s="175"/>
      <c r="O322" s="175"/>
      <c r="P322" s="175"/>
      <c r="Q322" s="175"/>
      <c r="R322" s="175"/>
      <c r="S322" s="175"/>
    </row>
    <row r="323" spans="6:23" ht="14.5" hidden="1" x14ac:dyDescent="0.35">
      <c r="F323" s="175"/>
      <c r="G323" s="175"/>
      <c r="H323" s="175"/>
      <c r="I323" s="175"/>
      <c r="J323" s="175"/>
      <c r="K323" s="175"/>
      <c r="L323" s="175"/>
      <c r="M323" s="175"/>
      <c r="N323" s="175"/>
      <c r="O323" s="175"/>
      <c r="P323" s="175"/>
      <c r="Q323" s="175"/>
      <c r="R323" s="175"/>
      <c r="S323" s="175"/>
    </row>
    <row r="324" spans="6:23" ht="14.5" hidden="1" x14ac:dyDescent="0.35">
      <c r="F324" s="175"/>
      <c r="G324" s="175"/>
      <c r="H324" s="175"/>
      <c r="I324" s="175"/>
      <c r="J324" s="175"/>
      <c r="K324" s="175"/>
      <c r="L324" s="175"/>
      <c r="M324" s="175"/>
      <c r="N324" s="175"/>
      <c r="O324" s="175"/>
      <c r="P324" s="175"/>
      <c r="Q324" s="175"/>
      <c r="R324" s="175"/>
      <c r="S324" s="175"/>
    </row>
    <row r="325" spans="6:23" ht="14.5" hidden="1" x14ac:dyDescent="0.35">
      <c r="F325" s="175"/>
      <c r="G325" s="175"/>
      <c r="H325" s="175"/>
      <c r="I325" s="175"/>
      <c r="J325" s="175"/>
      <c r="K325" s="175"/>
      <c r="L325" s="175"/>
      <c r="M325" s="175"/>
      <c r="N325" s="175"/>
      <c r="O325" s="175"/>
      <c r="P325" s="175"/>
      <c r="Q325" s="175"/>
      <c r="R325" s="175"/>
      <c r="S325" s="175"/>
    </row>
    <row r="326" spans="6:23" ht="14.5" hidden="1" x14ac:dyDescent="0.35">
      <c r="F326" s="175"/>
      <c r="G326" s="175"/>
      <c r="H326" s="175"/>
      <c r="I326" s="175"/>
      <c r="J326" s="175"/>
      <c r="K326" s="175"/>
      <c r="L326" s="175"/>
      <c r="M326" s="175"/>
      <c r="N326" s="175"/>
      <c r="O326" s="175"/>
      <c r="P326" s="175"/>
      <c r="Q326" s="175"/>
      <c r="R326" s="175"/>
      <c r="S326" s="175"/>
    </row>
    <row r="327" spans="6:23" ht="14.5" hidden="1" x14ac:dyDescent="0.35">
      <c r="F327" s="175"/>
      <c r="G327" s="175"/>
      <c r="H327" s="175"/>
      <c r="I327" s="175"/>
      <c r="J327" s="175"/>
      <c r="K327" s="175"/>
      <c r="L327" s="175"/>
      <c r="M327" s="175"/>
      <c r="N327" s="175"/>
      <c r="O327" s="175"/>
      <c r="P327" s="175"/>
      <c r="Q327" s="175"/>
      <c r="R327" s="175"/>
      <c r="S327" s="175"/>
    </row>
    <row r="328" spans="6:23" ht="14.5" hidden="1" x14ac:dyDescent="0.35">
      <c r="F328" s="175"/>
      <c r="G328" s="175"/>
      <c r="H328" s="175"/>
      <c r="I328" s="175"/>
      <c r="J328" s="175"/>
      <c r="K328" s="175"/>
      <c r="L328" s="175"/>
      <c r="M328" s="175"/>
      <c r="N328" s="175"/>
      <c r="O328" s="175"/>
      <c r="P328" s="175"/>
      <c r="Q328" s="175"/>
      <c r="R328" s="175"/>
      <c r="S328" s="175"/>
    </row>
    <row r="329" spans="6:23" ht="14.5" hidden="1" x14ac:dyDescent="0.35">
      <c r="F329" s="175"/>
      <c r="G329" s="175"/>
      <c r="H329" s="175"/>
      <c r="I329" s="175"/>
      <c r="J329" s="175"/>
      <c r="K329" s="175"/>
      <c r="L329" s="175"/>
      <c r="M329" s="175"/>
      <c r="N329" s="175"/>
      <c r="O329" s="175"/>
      <c r="P329" s="175"/>
      <c r="Q329" s="175"/>
      <c r="R329" s="175"/>
      <c r="S329" s="175"/>
    </row>
    <row r="330" spans="6:23" ht="14.5" hidden="1" x14ac:dyDescent="0.35"/>
    <row r="331" spans="6:23" ht="14.5" hidden="1" x14ac:dyDescent="0.35"/>
    <row r="332" spans="6:23" ht="14.5" hidden="1" x14ac:dyDescent="0.35"/>
    <row r="333" spans="6:23" ht="14.5" hidden="1" x14ac:dyDescent="0.35"/>
    <row r="334" spans="6:23" ht="14.5" hidden="1" x14ac:dyDescent="0.35"/>
    <row r="335" spans="6:23" ht="14.5" hidden="1" x14ac:dyDescent="0.35"/>
    <row r="336" spans="6: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XqacOLxo3UoLhsh0Yz+/a9YrJPObwr4hObF2vHuBB2C+XPytxuVN9FgVfwUGV+12ASsTMOc9Te9SzTgrT0lJhA==" saltValue="0xicXJ51t+Qgw8sKQ9cbQw=="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44"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43" priority="1">
      <formula>$U$3="niet"</formula>
    </cfRule>
  </conditionalFormatting>
  <conditionalFormatting sqref="C8:C43">
    <cfRule type="expression" dxfId="42" priority="17">
      <formula>$U$3="Niet"</formula>
    </cfRule>
    <cfRule type="cellIs" dxfId="41" priority="18" operator="equal">
      <formula>0</formula>
    </cfRule>
    <cfRule type="cellIs" dxfId="40" priority="19" operator="lessThan">
      <formula>$U$6</formula>
    </cfRule>
  </conditionalFormatting>
  <dataValidations count="2">
    <dataValidation type="list" allowBlank="1" showInputMessage="1" showErrorMessage="1" sqref="F7:S7" xr:uid="{76E29C9D-97DD-48CE-91C9-234E4C8A3A41}">
      <formula1>$AC$7:$AH$7</formula1>
    </dataValidation>
    <dataValidation type="list" allowBlank="1" showInputMessage="1" showErrorMessage="1" sqref="U3:W3" xr:uid="{BE2F322A-14CE-4F59-90AD-435FB28A63AA}">
      <formula1>"Ja,Niet"</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C81E01-A108-4A49-AF1A-4C3B7501AC0C}">
          <x14:formula1>
            <xm:f>'Hele Jaar'!$P$10:$P$18</xm:f>
          </x14:formula1>
          <xm:sqref>L50:N50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6913-C1C6-4FB4-8AAB-9B4D70CD05FB}">
  <sheetPr>
    <tabColor theme="8" tint="0.39997558519241921"/>
  </sheetPr>
  <dimension ref="A1:XFB1716"/>
  <sheetViews>
    <sheetView showGridLines="0" showRowColHeaders="0" zoomScale="70" zoomScaleNormal="70" zoomScaleSheetLayoutView="70" workbookViewId="0">
      <pane xSplit="23" ySplit="32" topLeftCell="X33" activePane="bottomRight" state="frozen"/>
      <selection pane="topRight" activeCell="X1" sqref="X1"/>
      <selection pane="bottomLeft" activeCell="A33" sqref="A33"/>
      <selection pane="bottomRight" activeCell="X33" sqref="X33"/>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175"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ht="14.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84"/>
      <c r="C3" s="298"/>
      <c r="D3" s="299"/>
      <c r="E3" s="300"/>
      <c r="G3" s="301"/>
      <c r="H3" s="302"/>
      <c r="I3" s="303"/>
      <c r="J3" s="302"/>
      <c r="K3" s="303"/>
      <c r="L3" s="302"/>
      <c r="M3" s="303"/>
      <c r="N3" s="302"/>
      <c r="O3" s="303"/>
      <c r="P3" s="302"/>
      <c r="Q3" s="303"/>
      <c r="R3" s="304"/>
      <c r="U3" s="298" t="s">
        <v>24</v>
      </c>
      <c r="V3" s="299"/>
      <c r="W3" s="300"/>
    </row>
    <row r="4" spans="1:35" ht="15" thickBot="1" x14ac:dyDescent="0.4">
      <c r="E4" s="81"/>
    </row>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v>5.5</v>
      </c>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U46" s="194"/>
      <c r="V46" s="194"/>
      <c r="W46" s="194"/>
    </row>
    <row r="47" spans="2:35" ht="14.5" x14ac:dyDescent="0.35">
      <c r="B47" s="270" t="s">
        <v>19</v>
      </c>
      <c r="C47" s="271"/>
      <c r="D47" s="271"/>
      <c r="E47" s="272"/>
      <c r="U47" s="194"/>
      <c r="V47" s="194"/>
      <c r="W47" s="194"/>
    </row>
    <row r="48" spans="2:35" ht="14.5" x14ac:dyDescent="0.35">
      <c r="B48" s="308"/>
      <c r="C48" s="309"/>
      <c r="D48" s="309"/>
      <c r="E48" s="310"/>
      <c r="U48" s="194"/>
      <c r="V48" s="194"/>
      <c r="W48" s="194"/>
    </row>
    <row r="49" spans="2:23" ht="14.5" x14ac:dyDescent="0.35">
      <c r="B49" s="311"/>
      <c r="C49" s="312"/>
      <c r="D49" s="312"/>
      <c r="E49" s="313"/>
      <c r="F49" s="269"/>
      <c r="G49" s="269"/>
      <c r="H49" s="269"/>
      <c r="I49" s="269"/>
      <c r="J49" s="269"/>
      <c r="K49" s="269"/>
      <c r="U49" s="194"/>
      <c r="V49" s="194"/>
      <c r="W49" s="194"/>
    </row>
    <row r="50" spans="2:23" ht="14.5" x14ac:dyDescent="0.35">
      <c r="B50" s="311"/>
      <c r="C50" s="312"/>
      <c r="D50" s="312"/>
      <c r="E50" s="313"/>
      <c r="L50" s="151"/>
      <c r="M50" s="151"/>
      <c r="N50" s="151"/>
      <c r="U50" s="194"/>
      <c r="V50" s="194"/>
      <c r="W50" s="194"/>
    </row>
    <row r="51" spans="2:23" ht="14.5" x14ac:dyDescent="0.35">
      <c r="B51" s="311"/>
      <c r="C51" s="312"/>
      <c r="D51" s="312"/>
      <c r="E51" s="313"/>
      <c r="U51" s="194"/>
      <c r="V51" s="194"/>
      <c r="W51" s="194"/>
    </row>
    <row r="52" spans="2:23" ht="14.5" x14ac:dyDescent="0.35">
      <c r="B52" s="311"/>
      <c r="C52" s="312"/>
      <c r="D52" s="312"/>
      <c r="E52" s="313"/>
      <c r="L52" s="98"/>
      <c r="M52" s="98"/>
      <c r="N52" s="98"/>
      <c r="U52" s="194"/>
      <c r="V52" s="194"/>
      <c r="W52" s="194"/>
    </row>
    <row r="53" spans="2:23" ht="14.5" x14ac:dyDescent="0.35">
      <c r="B53" s="311"/>
      <c r="C53" s="312"/>
      <c r="D53" s="312"/>
      <c r="E53" s="313"/>
      <c r="L53" s="98"/>
      <c r="M53" s="98"/>
      <c r="N53" s="98"/>
      <c r="U53" s="194"/>
      <c r="V53" s="194"/>
      <c r="W53" s="194"/>
    </row>
    <row r="54" spans="2:23" ht="14.5" x14ac:dyDescent="0.35">
      <c r="B54" s="314"/>
      <c r="C54" s="315"/>
      <c r="D54" s="315"/>
      <c r="E54" s="316"/>
      <c r="L54" s="98"/>
      <c r="M54" s="98"/>
      <c r="N54" s="98"/>
      <c r="U54" s="194"/>
      <c r="V54" s="194"/>
      <c r="W54" s="194"/>
    </row>
    <row r="55" spans="2:23" ht="14.5" x14ac:dyDescent="0.35">
      <c r="B55" s="26"/>
      <c r="C55" s="28"/>
      <c r="D55" s="27"/>
      <c r="E55" s="29"/>
      <c r="L55" s="98"/>
      <c r="M55" s="98"/>
      <c r="N55" s="98"/>
      <c r="U55" s="194"/>
      <c r="V55" s="194"/>
      <c r="W55" s="194"/>
    </row>
    <row r="56" spans="2:23" ht="14.5" x14ac:dyDescent="0.35">
      <c r="B56" s="26"/>
      <c r="C56" s="28"/>
      <c r="D56" s="27"/>
      <c r="E56" s="29"/>
      <c r="L56" s="98"/>
      <c r="M56" s="98"/>
      <c r="N56" s="98"/>
      <c r="U56" s="194"/>
      <c r="V56" s="194"/>
      <c r="W56" s="194"/>
    </row>
    <row r="57" spans="2:23" ht="14.5" x14ac:dyDescent="0.35">
      <c r="B57" s="26"/>
      <c r="C57" s="28"/>
      <c r="D57" s="27"/>
      <c r="E57" s="29"/>
      <c r="L57" s="98"/>
      <c r="M57" s="98"/>
      <c r="N57" s="98"/>
      <c r="U57" s="194"/>
      <c r="V57" s="194"/>
      <c r="W57" s="194"/>
    </row>
    <row r="58" spans="2:23" ht="14.5" x14ac:dyDescent="0.35">
      <c r="B58" s="26"/>
      <c r="C58" s="28"/>
      <c r="D58" s="27"/>
      <c r="E58" s="29"/>
      <c r="L58" s="98"/>
      <c r="M58" s="98"/>
      <c r="N58" s="98"/>
      <c r="U58" s="194"/>
      <c r="V58" s="194"/>
      <c r="W58" s="194"/>
    </row>
    <row r="59" spans="2:23" ht="14.5" x14ac:dyDescent="0.35">
      <c r="B59" s="26"/>
      <c r="C59" s="28"/>
      <c r="D59" s="27"/>
      <c r="E59" s="29"/>
      <c r="L59" s="98"/>
      <c r="M59" s="98"/>
      <c r="N59" s="98"/>
      <c r="U59" s="194"/>
      <c r="V59" s="194"/>
      <c r="W59" s="194"/>
    </row>
    <row r="60" spans="2:23" ht="14.5" x14ac:dyDescent="0.35">
      <c r="B60" s="26"/>
      <c r="C60" s="28"/>
      <c r="D60" s="27"/>
      <c r="E60" s="29"/>
      <c r="L60" s="98"/>
      <c r="M60" s="98"/>
      <c r="N60" s="98"/>
      <c r="U60" s="194"/>
      <c r="V60" s="194"/>
      <c r="W60" s="194"/>
    </row>
    <row r="61" spans="2:23" ht="14.4" customHeight="1" x14ac:dyDescent="0.35">
      <c r="B61" s="26"/>
      <c r="C61" s="28"/>
      <c r="D61" s="27"/>
      <c r="E61" s="29"/>
      <c r="L61" s="98"/>
      <c r="M61" s="98"/>
      <c r="N61" s="98"/>
      <c r="U61" s="194"/>
      <c r="V61" s="194"/>
      <c r="W61" s="194"/>
    </row>
    <row r="62" spans="2:23" ht="14.4" customHeight="1" x14ac:dyDescent="0.35">
      <c r="B62" s="26"/>
      <c r="C62" s="28"/>
      <c r="D62" s="27"/>
      <c r="E62" s="29"/>
      <c r="L62" s="98"/>
      <c r="M62" s="98"/>
      <c r="N62" s="98"/>
      <c r="U62" s="194"/>
      <c r="V62" s="194"/>
      <c r="W62" s="194"/>
    </row>
    <row r="63" spans="2:23" ht="14.4" customHeight="1" x14ac:dyDescent="0.35">
      <c r="B63" s="26"/>
      <c r="C63" s="28"/>
      <c r="D63" s="27"/>
      <c r="E63" s="29"/>
      <c r="L63" s="98"/>
      <c r="M63" s="98"/>
      <c r="N63" s="98"/>
      <c r="U63" s="194"/>
      <c r="V63" s="194"/>
      <c r="W63" s="194"/>
    </row>
    <row r="64" spans="2:23" ht="14.4" customHeight="1" x14ac:dyDescent="0.35">
      <c r="B64" s="26"/>
      <c r="C64" s="28"/>
      <c r="D64" s="27"/>
      <c r="E64" s="29"/>
      <c r="L64" s="98"/>
      <c r="M64" s="98"/>
      <c r="N64" s="98"/>
      <c r="U64" s="194"/>
      <c r="V64" s="194"/>
      <c r="W64" s="194"/>
    </row>
    <row r="65" spans="2:23" ht="14.5" x14ac:dyDescent="0.35">
      <c r="B65" s="26"/>
      <c r="C65" s="28"/>
      <c r="D65" s="27"/>
      <c r="E65" s="29"/>
      <c r="L65" s="98"/>
      <c r="M65" s="98"/>
      <c r="N65" s="98"/>
      <c r="U65" s="194"/>
      <c r="V65" s="194"/>
      <c r="W65" s="194"/>
    </row>
    <row r="66" spans="2:23" ht="14.5" x14ac:dyDescent="0.35">
      <c r="B66" s="26"/>
      <c r="C66" s="28"/>
      <c r="D66" s="27"/>
      <c r="E66" s="29"/>
      <c r="L66" s="98"/>
      <c r="M66" s="98"/>
      <c r="N66" s="98"/>
      <c r="U66" s="194"/>
      <c r="V66" s="194"/>
      <c r="W66" s="194"/>
    </row>
    <row r="67" spans="2:23" ht="14.5" x14ac:dyDescent="0.35">
      <c r="B67" s="26"/>
      <c r="C67" s="28"/>
      <c r="D67" s="27"/>
      <c r="E67" s="29"/>
      <c r="L67" s="98"/>
      <c r="M67" s="98"/>
      <c r="N67" s="98"/>
      <c r="U67" s="194"/>
      <c r="V67" s="194"/>
      <c r="W67" s="194"/>
    </row>
    <row r="68" spans="2:23" ht="14.5" x14ac:dyDescent="0.35">
      <c r="B68" s="26"/>
      <c r="C68" s="28"/>
      <c r="D68" s="27"/>
      <c r="E68" s="29"/>
      <c r="L68" s="98"/>
      <c r="M68" s="98"/>
      <c r="N68" s="98"/>
      <c r="U68" s="194"/>
      <c r="V68" s="194"/>
      <c r="W68" s="194"/>
    </row>
    <row r="69" spans="2:23" ht="14.5" x14ac:dyDescent="0.35">
      <c r="B69" s="26"/>
      <c r="C69" s="28"/>
      <c r="D69" s="27"/>
      <c r="E69" s="29"/>
      <c r="L69" s="98"/>
      <c r="M69" s="98"/>
      <c r="N69" s="98"/>
      <c r="U69" s="194"/>
      <c r="V69" s="194"/>
      <c r="W69" s="194"/>
    </row>
    <row r="70" spans="2:23" ht="14.5" x14ac:dyDescent="0.35">
      <c r="B70" s="26"/>
      <c r="C70" s="28"/>
      <c r="D70" s="27"/>
      <c r="E70" s="29"/>
      <c r="L70" s="98"/>
      <c r="M70" s="98"/>
      <c r="N70" s="98"/>
      <c r="U70" s="194"/>
      <c r="V70" s="194"/>
      <c r="W70" s="194"/>
    </row>
    <row r="71" spans="2:23" ht="14.5" x14ac:dyDescent="0.35">
      <c r="B71" s="26"/>
      <c r="C71" s="28"/>
      <c r="D71" s="27"/>
      <c r="E71" s="29"/>
      <c r="L71" s="98"/>
      <c r="M71" s="98"/>
      <c r="N71" s="98"/>
      <c r="U71" s="194"/>
      <c r="V71" s="194"/>
      <c r="W71" s="194"/>
    </row>
    <row r="72" spans="2:23" ht="14.5" x14ac:dyDescent="0.35">
      <c r="B72" s="26"/>
      <c r="C72" s="28"/>
      <c r="D72" s="27"/>
      <c r="E72" s="29"/>
      <c r="L72" s="98"/>
      <c r="M72" s="98"/>
      <c r="N72" s="98"/>
      <c r="U72" s="194"/>
      <c r="V72" s="194"/>
      <c r="W72" s="194"/>
    </row>
    <row r="73" spans="2:23" ht="14.5" x14ac:dyDescent="0.35">
      <c r="B73" s="26"/>
      <c r="C73" s="28"/>
      <c r="D73" s="27"/>
      <c r="E73" s="29"/>
      <c r="L73" s="98"/>
      <c r="M73" s="98"/>
      <c r="N73" s="98"/>
      <c r="U73" s="194"/>
      <c r="V73" s="194"/>
      <c r="W73" s="194"/>
    </row>
    <row r="74" spans="2:23" ht="14.5" x14ac:dyDescent="0.35">
      <c r="B74" s="26"/>
      <c r="C74" s="28"/>
      <c r="D74" s="27"/>
      <c r="E74" s="29"/>
      <c r="L74" s="98"/>
      <c r="M74" s="98"/>
      <c r="N74" s="98"/>
      <c r="U74" s="194"/>
      <c r="V74" s="194"/>
      <c r="W74" s="194"/>
    </row>
    <row r="75" spans="2:23" ht="14.5" x14ac:dyDescent="0.35">
      <c r="B75" s="26"/>
      <c r="C75" s="28"/>
      <c r="D75" s="27"/>
      <c r="E75" s="29"/>
      <c r="L75" s="98"/>
      <c r="M75" s="98"/>
      <c r="N75" s="98"/>
      <c r="U75" s="194"/>
      <c r="V75" s="194"/>
      <c r="W75" s="194"/>
    </row>
    <row r="76" spans="2:23" ht="14.5" x14ac:dyDescent="0.35">
      <c r="B76" s="26"/>
      <c r="C76" s="28"/>
      <c r="D76" s="27"/>
      <c r="E76" s="29"/>
      <c r="L76" s="98"/>
      <c r="M76" s="98"/>
      <c r="N76" s="98"/>
      <c r="U76" s="194"/>
      <c r="V76" s="194"/>
      <c r="W76" s="194"/>
    </row>
    <row r="77" spans="2:23" ht="14.5" x14ac:dyDescent="0.35">
      <c r="B77" s="26"/>
      <c r="C77" s="28"/>
      <c r="D77" s="27"/>
      <c r="E77" s="29"/>
      <c r="L77" s="98"/>
      <c r="M77" s="98"/>
      <c r="N77" s="98"/>
      <c r="U77" s="194"/>
      <c r="V77" s="194"/>
      <c r="W77" s="194"/>
    </row>
    <row r="78" spans="2:23" ht="14.5" x14ac:dyDescent="0.35">
      <c r="B78" s="26"/>
      <c r="C78" s="28"/>
      <c r="D78" s="27"/>
      <c r="E78" s="29"/>
      <c r="L78" s="98"/>
      <c r="M78" s="98"/>
      <c r="N78" s="98"/>
      <c r="U78" s="194"/>
      <c r="V78" s="194"/>
      <c r="W78" s="194"/>
    </row>
    <row r="79" spans="2:23" ht="14.5" x14ac:dyDescent="0.35">
      <c r="B79" s="26"/>
      <c r="C79" s="28"/>
      <c r="D79" s="27"/>
      <c r="E79" s="29"/>
      <c r="L79" s="98"/>
      <c r="M79" s="98"/>
      <c r="N79" s="98"/>
      <c r="U79" s="194"/>
      <c r="V79" s="194"/>
      <c r="W79" s="194"/>
    </row>
    <row r="80" spans="2:23" ht="14.5" x14ac:dyDescent="0.35">
      <c r="B80" s="26"/>
      <c r="C80" s="28"/>
      <c r="D80" s="27"/>
      <c r="E80" s="29"/>
      <c r="L80" s="98"/>
      <c r="M80" s="98"/>
      <c r="N80" s="98"/>
      <c r="U80" s="194"/>
      <c r="V80" s="194"/>
      <c r="W80" s="194"/>
    </row>
    <row r="81" spans="2:23" ht="14.5" x14ac:dyDescent="0.35">
      <c r="B81" s="26"/>
      <c r="C81" s="28"/>
      <c r="D81" s="27"/>
      <c r="E81" s="29"/>
      <c r="L81" s="98"/>
      <c r="M81" s="98"/>
      <c r="N81" s="98"/>
      <c r="U81" s="194"/>
      <c r="V81" s="194"/>
      <c r="W81" s="194"/>
    </row>
    <row r="82" spans="2:23" ht="14.5" x14ac:dyDescent="0.35">
      <c r="B82" s="26"/>
      <c r="C82" s="28"/>
      <c r="D82" s="27"/>
      <c r="E82" s="29"/>
      <c r="L82" s="98"/>
      <c r="M82" s="98"/>
      <c r="N82" s="98"/>
      <c r="U82" s="194"/>
      <c r="V82" s="194"/>
      <c r="W82" s="194"/>
    </row>
    <row r="83" spans="2:23" ht="14.5" x14ac:dyDescent="0.35">
      <c r="B83" s="26"/>
      <c r="C83" s="28"/>
      <c r="D83" s="27"/>
      <c r="E83" s="29"/>
      <c r="L83" s="98"/>
      <c r="M83" s="98"/>
      <c r="N83" s="98"/>
      <c r="U83" s="194"/>
      <c r="V83" s="194"/>
      <c r="W83" s="194"/>
    </row>
    <row r="84" spans="2:23" ht="14.5" x14ac:dyDescent="0.35">
      <c r="B84" s="26"/>
      <c r="C84" s="28"/>
      <c r="D84" s="27"/>
      <c r="E84" s="29"/>
      <c r="L84" s="98"/>
      <c r="M84" s="98"/>
      <c r="N84" s="98"/>
      <c r="U84" s="194"/>
      <c r="V84" s="194"/>
      <c r="W84" s="194"/>
    </row>
    <row r="85" spans="2:23" ht="14.5" x14ac:dyDescent="0.35">
      <c r="B85" s="26"/>
      <c r="C85" s="28"/>
      <c r="D85" s="27"/>
      <c r="E85" s="29"/>
      <c r="L85" s="98"/>
      <c r="M85" s="98"/>
      <c r="N85" s="98"/>
      <c r="U85" s="194"/>
      <c r="V85" s="194"/>
      <c r="W85" s="194"/>
    </row>
    <row r="86" spans="2:23" ht="14.5" x14ac:dyDescent="0.35">
      <c r="B86" s="30"/>
      <c r="C86" s="31"/>
      <c r="D86" s="31"/>
      <c r="E86" s="32"/>
      <c r="L86" s="99"/>
      <c r="M86" s="99"/>
      <c r="N86" s="99"/>
      <c r="U86" s="194"/>
      <c r="V86" s="194"/>
      <c r="W86" s="194"/>
    </row>
    <row r="87" spans="2:23" ht="14.5" x14ac:dyDescent="0.35">
      <c r="B87" s="30"/>
      <c r="C87" s="33"/>
      <c r="D87" s="34"/>
      <c r="E87" s="32"/>
      <c r="L87" s="100"/>
      <c r="M87" s="100"/>
      <c r="N87" s="100"/>
      <c r="U87" s="194"/>
      <c r="V87" s="194"/>
      <c r="W87" s="194"/>
    </row>
    <row r="88" spans="2:23" ht="14.5" x14ac:dyDescent="0.35">
      <c r="U88" s="194"/>
      <c r="V88" s="194"/>
      <c r="W88" s="194"/>
    </row>
    <row r="89" spans="2:23" ht="14.5" x14ac:dyDescent="0.35">
      <c r="U89" s="194"/>
      <c r="V89" s="194"/>
      <c r="W89" s="194"/>
    </row>
    <row r="90" spans="2:23" ht="14.5" x14ac:dyDescent="0.35">
      <c r="U90" s="194"/>
      <c r="V90" s="194"/>
      <c r="W90" s="194"/>
    </row>
    <row r="91" spans="2:23" ht="14.5" x14ac:dyDescent="0.35">
      <c r="U91" s="194"/>
      <c r="V91" s="194"/>
      <c r="W91" s="194"/>
    </row>
    <row r="92" spans="2:23" ht="14.5" x14ac:dyDescent="0.35">
      <c r="U92" s="194"/>
      <c r="V92" s="194"/>
      <c r="W92" s="194"/>
    </row>
    <row r="93" spans="2:23" ht="14.5" x14ac:dyDescent="0.35">
      <c r="U93" s="194"/>
      <c r="V93" s="194"/>
      <c r="W93" s="194"/>
    </row>
    <row r="94" spans="2:23" ht="14.5" x14ac:dyDescent="0.35">
      <c r="U94" s="194"/>
      <c r="V94" s="194"/>
      <c r="W94" s="194"/>
    </row>
    <row r="95" spans="2:23" ht="14.5" x14ac:dyDescent="0.35">
      <c r="U95" s="194"/>
      <c r="V95" s="194"/>
      <c r="W95" s="194"/>
    </row>
    <row r="96" spans="2:23" ht="14.5" x14ac:dyDescent="0.35">
      <c r="U96" s="194"/>
      <c r="V96" s="194"/>
      <c r="W96" s="194"/>
    </row>
    <row r="97" spans="21:23" ht="14.5" x14ac:dyDescent="0.35">
      <c r="U97" s="194"/>
      <c r="V97" s="194"/>
      <c r="W97" s="194"/>
    </row>
    <row r="98" spans="21:23" ht="14.5" x14ac:dyDescent="0.35">
      <c r="U98" s="194"/>
      <c r="V98" s="194"/>
      <c r="W98" s="194"/>
    </row>
    <row r="99" spans="21:23" ht="14.5" x14ac:dyDescent="0.35">
      <c r="U99" s="194"/>
      <c r="V99" s="194"/>
      <c r="W99" s="194"/>
    </row>
    <row r="100" spans="21:23" ht="14.5" x14ac:dyDescent="0.35">
      <c r="U100" s="194"/>
      <c r="V100" s="194"/>
      <c r="W100" s="194"/>
    </row>
    <row r="101" spans="21:23" ht="14.5" x14ac:dyDescent="0.35">
      <c r="U101" s="194"/>
      <c r="V101" s="194"/>
      <c r="W101" s="194"/>
    </row>
    <row r="102" spans="21:23" ht="14.5" x14ac:dyDescent="0.35">
      <c r="U102" s="194"/>
      <c r="V102" s="194"/>
      <c r="W102" s="194"/>
    </row>
    <row r="103" spans="21:23" ht="14.5" x14ac:dyDescent="0.35">
      <c r="U103" s="194"/>
      <c r="V103" s="194"/>
      <c r="W103" s="194"/>
    </row>
    <row r="104" spans="21:23" ht="14.5" x14ac:dyDescent="0.35">
      <c r="U104" s="194"/>
      <c r="V104" s="194"/>
      <c r="W104" s="194"/>
    </row>
    <row r="105" spans="21:23" ht="14.5" x14ac:dyDescent="0.35">
      <c r="U105" s="194"/>
      <c r="V105" s="194"/>
      <c r="W105" s="194"/>
    </row>
    <row r="106" spans="21:23" ht="14.5" x14ac:dyDescent="0.35">
      <c r="U106" s="194"/>
      <c r="V106" s="194"/>
      <c r="W106" s="194"/>
    </row>
    <row r="107" spans="21:23" ht="14.4" customHeight="1" x14ac:dyDescent="0.35">
      <c r="U107" s="194"/>
      <c r="V107" s="194"/>
      <c r="W107" s="194"/>
    </row>
    <row r="108" spans="21:23" ht="14.4" customHeight="1" x14ac:dyDescent="0.35">
      <c r="U108" s="194"/>
      <c r="V108" s="194"/>
      <c r="W108" s="194"/>
    </row>
    <row r="109" spans="21:23" ht="14.5" x14ac:dyDescent="0.35">
      <c r="U109" s="194"/>
      <c r="V109" s="194"/>
      <c r="W109" s="194"/>
    </row>
    <row r="110" spans="21:23" ht="14.5" x14ac:dyDescent="0.35">
      <c r="U110" s="194"/>
      <c r="V110" s="194"/>
      <c r="W110" s="194"/>
    </row>
    <row r="111" spans="21:23" ht="14.4" customHeight="1" x14ac:dyDescent="0.35">
      <c r="U111" s="194"/>
      <c r="V111" s="194"/>
      <c r="W111" s="194"/>
    </row>
    <row r="112" spans="21:23" ht="14.4" customHeight="1" x14ac:dyDescent="0.35">
      <c r="U112" s="194"/>
      <c r="V112" s="194"/>
      <c r="W112" s="194"/>
    </row>
    <row r="113" spans="21:23" ht="14.4" customHeight="1" x14ac:dyDescent="0.35">
      <c r="U113" s="194"/>
      <c r="V113" s="194"/>
      <c r="W113" s="194"/>
    </row>
    <row r="114" spans="21:23" ht="14.4" customHeight="1" x14ac:dyDescent="0.35">
      <c r="U114" s="194"/>
      <c r="V114" s="194"/>
      <c r="W114" s="194"/>
    </row>
    <row r="115" spans="21:23" ht="14.5" x14ac:dyDescent="0.35">
      <c r="U115" s="194"/>
      <c r="V115" s="194"/>
      <c r="W115" s="194"/>
    </row>
    <row r="116" spans="21:23" ht="14.5" x14ac:dyDescent="0.35">
      <c r="U116" s="194"/>
      <c r="V116" s="194"/>
      <c r="W116" s="194"/>
    </row>
    <row r="117" spans="21:23" ht="14.5" x14ac:dyDescent="0.35">
      <c r="U117" s="194"/>
      <c r="V117" s="194"/>
      <c r="W117" s="194"/>
    </row>
    <row r="118" spans="21:23" ht="14.5" x14ac:dyDescent="0.35">
      <c r="U118" s="194"/>
      <c r="V118" s="194"/>
      <c r="W118" s="194"/>
    </row>
    <row r="119" spans="21:23" ht="14.5" x14ac:dyDescent="0.35">
      <c r="U119" s="194"/>
      <c r="V119" s="194"/>
      <c r="W119" s="194"/>
    </row>
    <row r="120" spans="21:23" ht="14.5" x14ac:dyDescent="0.35">
      <c r="U120" s="194"/>
      <c r="V120" s="194"/>
      <c r="W120" s="194"/>
    </row>
    <row r="121" spans="21:23" ht="14.5" x14ac:dyDescent="0.35">
      <c r="U121" s="194"/>
      <c r="V121" s="194"/>
      <c r="W121" s="194"/>
    </row>
    <row r="122" spans="21:23" ht="14.5" x14ac:dyDescent="0.35">
      <c r="U122" s="194"/>
      <c r="V122" s="194"/>
      <c r="W122" s="194"/>
    </row>
    <row r="123" spans="21:23" ht="14.5" x14ac:dyDescent="0.35">
      <c r="U123" s="194"/>
      <c r="V123" s="194"/>
      <c r="W123" s="194"/>
    </row>
    <row r="124" spans="21:23" ht="14.5" x14ac:dyDescent="0.35">
      <c r="U124" s="194"/>
      <c r="V124" s="194"/>
      <c r="W124" s="194"/>
    </row>
    <row r="125" spans="21:23" ht="14.5" x14ac:dyDescent="0.35">
      <c r="U125" s="194"/>
      <c r="V125" s="194"/>
      <c r="W125" s="194"/>
    </row>
    <row r="126" spans="21:23" ht="14.5" x14ac:dyDescent="0.35">
      <c r="U126" s="194"/>
      <c r="V126" s="194"/>
      <c r="W126" s="194"/>
    </row>
    <row r="127" spans="21:23" ht="14.5" x14ac:dyDescent="0.35">
      <c r="U127" s="194"/>
      <c r="V127" s="194"/>
      <c r="W127" s="194"/>
    </row>
    <row r="128" spans="21:23" ht="14.5" x14ac:dyDescent="0.35">
      <c r="U128" s="194"/>
      <c r="V128" s="194"/>
      <c r="W128" s="194"/>
    </row>
    <row r="129" spans="21:23" ht="14.5" x14ac:dyDescent="0.35">
      <c r="U129" s="194"/>
      <c r="V129" s="194"/>
      <c r="W129" s="194"/>
    </row>
    <row r="130" spans="21:23" ht="14.5" x14ac:dyDescent="0.35">
      <c r="U130" s="194"/>
      <c r="V130" s="194"/>
      <c r="W130" s="194"/>
    </row>
    <row r="131" spans="21:23" ht="14.5" x14ac:dyDescent="0.35">
      <c r="U131" s="194"/>
      <c r="V131" s="194"/>
      <c r="W131" s="194"/>
    </row>
    <row r="132" spans="21:23" ht="14.5" x14ac:dyDescent="0.35">
      <c r="U132" s="194"/>
      <c r="V132" s="194"/>
      <c r="W132" s="194"/>
    </row>
    <row r="133" spans="21:23" ht="14.5" x14ac:dyDescent="0.35">
      <c r="U133" s="194"/>
      <c r="V133" s="194"/>
      <c r="W133" s="194"/>
    </row>
    <row r="134" spans="21:23" ht="14.5" x14ac:dyDescent="0.35">
      <c r="U134" s="194"/>
      <c r="V134" s="194"/>
      <c r="W134" s="194"/>
    </row>
    <row r="135" spans="21:23" ht="14.5" x14ac:dyDescent="0.35">
      <c r="U135" s="194"/>
      <c r="V135" s="194"/>
      <c r="W135" s="194"/>
    </row>
    <row r="136" spans="21:23" ht="14.5" x14ac:dyDescent="0.35">
      <c r="U136" s="194"/>
      <c r="V136" s="194"/>
      <c r="W136" s="194"/>
    </row>
    <row r="137" spans="21:23" ht="14.5" x14ac:dyDescent="0.35">
      <c r="U137" s="194"/>
      <c r="V137" s="194"/>
      <c r="W137" s="194"/>
    </row>
    <row r="138" spans="21:23" ht="14.5" x14ac:dyDescent="0.35">
      <c r="U138" s="194"/>
      <c r="V138" s="194"/>
      <c r="W138" s="194"/>
    </row>
    <row r="139" spans="21:23" ht="14.5" x14ac:dyDescent="0.35">
      <c r="U139" s="194"/>
      <c r="V139" s="194"/>
      <c r="W139" s="194"/>
    </row>
    <row r="140" spans="21:23" ht="14.5" x14ac:dyDescent="0.35">
      <c r="U140" s="194"/>
      <c r="V140" s="194"/>
      <c r="W140" s="194"/>
    </row>
    <row r="141" spans="21:23" ht="14.5" x14ac:dyDescent="0.35">
      <c r="U141" s="194"/>
      <c r="V141" s="194"/>
      <c r="W141" s="194"/>
    </row>
    <row r="142" spans="21:23" ht="14.5" x14ac:dyDescent="0.35">
      <c r="U142" s="194"/>
      <c r="V142" s="194"/>
      <c r="W142" s="194"/>
    </row>
    <row r="143" spans="21:23" ht="14.5" x14ac:dyDescent="0.35">
      <c r="U143" s="194"/>
      <c r="V143" s="194"/>
      <c r="W143" s="194"/>
    </row>
    <row r="144" spans="21:23" ht="14.5" x14ac:dyDescent="0.35">
      <c r="U144" s="194"/>
      <c r="V144" s="194"/>
      <c r="W144" s="194"/>
    </row>
    <row r="145" spans="21:23" ht="14.5" x14ac:dyDescent="0.35">
      <c r="U145" s="194"/>
      <c r="V145" s="194"/>
      <c r="W145" s="194"/>
    </row>
    <row r="146" spans="21:23" ht="14.5" x14ac:dyDescent="0.35">
      <c r="U146" s="194"/>
      <c r="V146" s="194"/>
      <c r="W146" s="194"/>
    </row>
    <row r="147" spans="21:23" ht="14.5" x14ac:dyDescent="0.35">
      <c r="U147" s="194"/>
      <c r="V147" s="194"/>
      <c r="W147" s="194"/>
    </row>
    <row r="148" spans="21:23" ht="14.5" x14ac:dyDescent="0.35">
      <c r="U148" s="194"/>
      <c r="V148" s="194"/>
      <c r="W148" s="194"/>
    </row>
    <row r="149" spans="21:23" ht="14.5" x14ac:dyDescent="0.35">
      <c r="U149" s="194"/>
      <c r="V149" s="194"/>
      <c r="W149" s="194"/>
    </row>
    <row r="150" spans="21:23" ht="14.5" x14ac:dyDescent="0.35">
      <c r="U150" s="194"/>
      <c r="V150" s="194"/>
      <c r="W150" s="194"/>
    </row>
    <row r="151" spans="21:23" ht="14.5" x14ac:dyDescent="0.35">
      <c r="U151" s="194"/>
      <c r="V151" s="194"/>
      <c r="W151" s="194"/>
    </row>
    <row r="152" spans="21:23" ht="14.5" x14ac:dyDescent="0.35">
      <c r="U152" s="194"/>
      <c r="V152" s="194"/>
      <c r="W152" s="194"/>
    </row>
    <row r="153" spans="21:23" ht="14.5" x14ac:dyDescent="0.35">
      <c r="U153" s="194"/>
      <c r="V153" s="194"/>
      <c r="W153" s="194"/>
    </row>
    <row r="154" spans="21:23" ht="14.5" x14ac:dyDescent="0.35">
      <c r="U154" s="194"/>
      <c r="V154" s="194"/>
      <c r="W154" s="194"/>
    </row>
    <row r="155" spans="21:23" ht="14.5" x14ac:dyDescent="0.35">
      <c r="U155" s="194"/>
      <c r="V155" s="194"/>
      <c r="W155" s="194"/>
    </row>
    <row r="156" spans="21:23" ht="14.5" x14ac:dyDescent="0.35">
      <c r="U156" s="194"/>
      <c r="V156" s="194"/>
      <c r="W156" s="194"/>
    </row>
    <row r="157" spans="21:23" ht="14.4" customHeight="1" x14ac:dyDescent="0.35">
      <c r="U157" s="194"/>
      <c r="V157" s="194"/>
      <c r="W157" s="194"/>
    </row>
    <row r="158" spans="21:23" ht="14.4" customHeight="1" x14ac:dyDescent="0.35">
      <c r="U158" s="194"/>
      <c r="V158" s="194"/>
      <c r="W158" s="194"/>
    </row>
    <row r="159" spans="21:23" ht="14.5" x14ac:dyDescent="0.35">
      <c r="U159" s="194"/>
      <c r="V159" s="194"/>
      <c r="W159" s="194"/>
    </row>
    <row r="160" spans="21:23" ht="14.5" x14ac:dyDescent="0.35">
      <c r="U160" s="194"/>
      <c r="V160" s="194"/>
      <c r="W160" s="194"/>
    </row>
    <row r="161" spans="21:23" ht="14.4" customHeight="1" x14ac:dyDescent="0.35">
      <c r="U161" s="194"/>
      <c r="V161" s="194"/>
      <c r="W161" s="194"/>
    </row>
    <row r="162" spans="21:23" ht="14.4" customHeight="1" x14ac:dyDescent="0.35">
      <c r="U162" s="194"/>
      <c r="V162" s="194"/>
      <c r="W162" s="194"/>
    </row>
    <row r="163" spans="21:23" ht="14.5" x14ac:dyDescent="0.35">
      <c r="U163" s="194"/>
      <c r="V163" s="194"/>
      <c r="W163" s="194"/>
    </row>
    <row r="164" spans="21:23" ht="14.5" x14ac:dyDescent="0.35">
      <c r="U164" s="194"/>
      <c r="V164" s="194"/>
      <c r="W164" s="194"/>
    </row>
    <row r="165" spans="21:23" ht="14.5" x14ac:dyDescent="0.35">
      <c r="U165" s="194"/>
      <c r="V165" s="194"/>
      <c r="W165" s="194"/>
    </row>
    <row r="166" spans="21:23" ht="14.5" x14ac:dyDescent="0.35">
      <c r="U166" s="194"/>
      <c r="V166" s="194"/>
      <c r="W166" s="194"/>
    </row>
    <row r="167" spans="21:23" ht="14.5" x14ac:dyDescent="0.35">
      <c r="U167" s="194"/>
      <c r="V167" s="194"/>
      <c r="W167" s="194"/>
    </row>
    <row r="168" spans="21:23" ht="14.5" x14ac:dyDescent="0.35">
      <c r="U168" s="194"/>
      <c r="V168" s="194"/>
      <c r="W168" s="194"/>
    </row>
    <row r="169" spans="21:23" ht="14.5" x14ac:dyDescent="0.35">
      <c r="U169" s="194"/>
      <c r="V169" s="194"/>
      <c r="W169" s="194"/>
    </row>
    <row r="170" spans="21:23" ht="14.5" x14ac:dyDescent="0.35">
      <c r="U170" s="194"/>
      <c r="V170" s="194"/>
      <c r="W170" s="194"/>
    </row>
    <row r="171" spans="21:23" ht="14.5" x14ac:dyDescent="0.35">
      <c r="U171" s="194"/>
      <c r="V171" s="194"/>
      <c r="W171" s="194"/>
    </row>
    <row r="172" spans="21:23" ht="14.5" x14ac:dyDescent="0.35">
      <c r="U172" s="194"/>
      <c r="V172" s="194"/>
      <c r="W172" s="194"/>
    </row>
    <row r="173" spans="21:23" ht="14.5" x14ac:dyDescent="0.35">
      <c r="U173" s="194"/>
      <c r="V173" s="194"/>
      <c r="W173" s="194"/>
    </row>
    <row r="174" spans="21:23" ht="14.5" x14ac:dyDescent="0.35">
      <c r="U174" s="194"/>
      <c r="V174" s="194"/>
      <c r="W174" s="194"/>
    </row>
    <row r="175" spans="21:23" ht="14.5" x14ac:dyDescent="0.35">
      <c r="U175" s="194"/>
      <c r="V175" s="194"/>
      <c r="W175" s="194"/>
    </row>
    <row r="176" spans="21:23" ht="14.5" x14ac:dyDescent="0.35">
      <c r="U176" s="194"/>
      <c r="V176" s="194"/>
      <c r="W176" s="194"/>
    </row>
    <row r="177" spans="21:23" ht="14.5" x14ac:dyDescent="0.35">
      <c r="U177" s="194"/>
      <c r="V177" s="194"/>
      <c r="W177" s="194"/>
    </row>
    <row r="178" spans="21:23" ht="14.5" x14ac:dyDescent="0.35">
      <c r="U178" s="194"/>
      <c r="V178" s="194"/>
      <c r="W178" s="194"/>
    </row>
    <row r="179" spans="21:23" ht="14.5" x14ac:dyDescent="0.35">
      <c r="U179" s="194"/>
      <c r="V179" s="194"/>
      <c r="W179" s="194"/>
    </row>
    <row r="180" spans="21:23" ht="14.5" x14ac:dyDescent="0.35">
      <c r="U180" s="194"/>
      <c r="V180" s="194"/>
      <c r="W180" s="194"/>
    </row>
    <row r="181" spans="21:23" ht="14.5" x14ac:dyDescent="0.35">
      <c r="U181" s="194"/>
      <c r="V181" s="194"/>
      <c r="W181" s="194"/>
    </row>
    <row r="182" spans="21:23" ht="14.5" x14ac:dyDescent="0.35">
      <c r="U182" s="194"/>
      <c r="V182" s="194"/>
      <c r="W182" s="194"/>
    </row>
    <row r="183" spans="21:23" ht="14.5" x14ac:dyDescent="0.35">
      <c r="U183" s="194"/>
      <c r="V183" s="194"/>
      <c r="W183" s="194"/>
    </row>
    <row r="184" spans="21:23" ht="14.5" x14ac:dyDescent="0.35">
      <c r="U184" s="194"/>
      <c r="V184" s="194"/>
      <c r="W184" s="194"/>
    </row>
    <row r="185" spans="21:23" ht="14.5" x14ac:dyDescent="0.35">
      <c r="U185" s="194"/>
      <c r="V185" s="194"/>
      <c r="W185" s="194"/>
    </row>
    <row r="186" spans="21:23" ht="14.5" x14ac:dyDescent="0.35">
      <c r="U186" s="194"/>
      <c r="V186" s="194"/>
      <c r="W186" s="194"/>
    </row>
    <row r="187" spans="21:23" ht="14.5" x14ac:dyDescent="0.35">
      <c r="U187" s="194"/>
      <c r="V187" s="194"/>
      <c r="W187" s="194"/>
    </row>
    <row r="188" spans="21:23" ht="14.5" x14ac:dyDescent="0.35">
      <c r="U188" s="194"/>
      <c r="V188" s="194"/>
      <c r="W188" s="194"/>
    </row>
    <row r="189" spans="21:23" ht="14.5" x14ac:dyDescent="0.35">
      <c r="U189" s="194"/>
      <c r="V189" s="194"/>
      <c r="W189" s="194"/>
    </row>
    <row r="190" spans="21:23" ht="14.5" x14ac:dyDescent="0.35">
      <c r="U190" s="194"/>
      <c r="V190" s="194"/>
      <c r="W190" s="194"/>
    </row>
    <row r="191" spans="21:23" ht="14.5" x14ac:dyDescent="0.35">
      <c r="U191" s="194"/>
      <c r="V191" s="194"/>
      <c r="W191" s="194"/>
    </row>
    <row r="192" spans="21:23" ht="14.5" x14ac:dyDescent="0.35">
      <c r="U192" s="194"/>
      <c r="V192" s="194"/>
      <c r="W192" s="194"/>
    </row>
    <row r="193" spans="21:23" ht="14.5" x14ac:dyDescent="0.35">
      <c r="U193" s="194"/>
      <c r="V193" s="194"/>
      <c r="W193" s="194"/>
    </row>
    <row r="194" spans="21:23" ht="14.5" x14ac:dyDescent="0.35">
      <c r="U194" s="194"/>
      <c r="V194" s="194"/>
      <c r="W194" s="194"/>
    </row>
    <row r="195" spans="21:23" ht="14.5" x14ac:dyDescent="0.35">
      <c r="U195" s="194"/>
      <c r="V195" s="194"/>
      <c r="W195" s="194"/>
    </row>
    <row r="196" spans="21:23" ht="14.5" x14ac:dyDescent="0.35">
      <c r="U196" s="194"/>
      <c r="V196" s="194"/>
      <c r="W196" s="194"/>
    </row>
    <row r="197" spans="21:23" ht="14.5" x14ac:dyDescent="0.35">
      <c r="U197" s="194"/>
      <c r="V197" s="194"/>
      <c r="W197" s="194"/>
    </row>
    <row r="198" spans="21:23" ht="14.5" x14ac:dyDescent="0.35">
      <c r="U198" s="194"/>
      <c r="V198" s="194"/>
      <c r="W198" s="194"/>
    </row>
    <row r="199" spans="21:23" ht="14.5" x14ac:dyDescent="0.35">
      <c r="U199" s="194"/>
      <c r="V199" s="194"/>
      <c r="W199" s="194"/>
    </row>
    <row r="200" spans="21:23" ht="14.5" x14ac:dyDescent="0.35">
      <c r="U200" s="194"/>
      <c r="V200" s="194"/>
      <c r="W200" s="194"/>
    </row>
    <row r="201" spans="21:23" ht="14.5" x14ac:dyDescent="0.35">
      <c r="U201" s="194"/>
      <c r="V201" s="194"/>
      <c r="W201" s="194"/>
    </row>
    <row r="202" spans="21:23" ht="14.5" x14ac:dyDescent="0.35">
      <c r="U202" s="194"/>
      <c r="V202" s="194"/>
      <c r="W202" s="194"/>
    </row>
    <row r="203" spans="21:23" ht="14.5" x14ac:dyDescent="0.35">
      <c r="U203" s="194"/>
      <c r="V203" s="194"/>
      <c r="W203" s="194"/>
    </row>
    <row r="204" spans="21:23" ht="14.5" x14ac:dyDescent="0.35">
      <c r="U204" s="194"/>
      <c r="V204" s="194"/>
      <c r="W204" s="194"/>
    </row>
    <row r="205" spans="21:23" ht="14.5" x14ac:dyDescent="0.35">
      <c r="U205" s="194"/>
      <c r="V205" s="194"/>
      <c r="W205" s="194"/>
    </row>
    <row r="206" spans="21:23" ht="14.5" x14ac:dyDescent="0.35">
      <c r="U206" s="194"/>
      <c r="V206" s="194"/>
      <c r="W206" s="194"/>
    </row>
    <row r="207" spans="21:23" ht="14.5" x14ac:dyDescent="0.35">
      <c r="U207" s="194"/>
      <c r="V207" s="194"/>
      <c r="W207" s="194"/>
    </row>
    <row r="208" spans="21:23" ht="14.5" x14ac:dyDescent="0.35">
      <c r="U208" s="194"/>
      <c r="V208" s="194"/>
      <c r="W208" s="194"/>
    </row>
    <row r="209" spans="21:23" ht="14.5" x14ac:dyDescent="0.35">
      <c r="U209" s="194"/>
      <c r="V209" s="194"/>
      <c r="W209" s="194"/>
    </row>
    <row r="210" spans="21:23" ht="14.5" x14ac:dyDescent="0.35">
      <c r="U210" s="194"/>
      <c r="V210" s="194"/>
      <c r="W210" s="194"/>
    </row>
    <row r="211" spans="21:23" ht="14.5" x14ac:dyDescent="0.35">
      <c r="U211" s="194"/>
      <c r="V211" s="194"/>
      <c r="W211" s="194"/>
    </row>
    <row r="212" spans="21:23" ht="14.5" x14ac:dyDescent="0.35">
      <c r="U212" s="194"/>
      <c r="V212" s="194"/>
      <c r="W212" s="194"/>
    </row>
    <row r="213" spans="21:23" ht="14.5" x14ac:dyDescent="0.35">
      <c r="U213" s="194"/>
      <c r="V213" s="194"/>
      <c r="W213" s="194"/>
    </row>
    <row r="214" spans="21:23" ht="14.5" x14ac:dyDescent="0.35">
      <c r="U214" s="194"/>
      <c r="V214" s="194"/>
      <c r="W214" s="194"/>
    </row>
    <row r="215" spans="21:23" ht="14.5" x14ac:dyDescent="0.35">
      <c r="U215" s="194"/>
      <c r="V215" s="194"/>
      <c r="W215" s="194"/>
    </row>
    <row r="216" spans="21:23" ht="14.5" x14ac:dyDescent="0.35">
      <c r="U216" s="194"/>
      <c r="V216" s="194"/>
      <c r="W216" s="194"/>
    </row>
    <row r="217" spans="21:23" ht="14.5" x14ac:dyDescent="0.35">
      <c r="U217" s="194"/>
      <c r="V217" s="194"/>
      <c r="W217" s="194"/>
    </row>
    <row r="218" spans="21:23" ht="14.5" x14ac:dyDescent="0.35">
      <c r="U218" s="194"/>
      <c r="V218" s="194"/>
      <c r="W218" s="194"/>
    </row>
    <row r="219" spans="21:23" ht="14.5" x14ac:dyDescent="0.35">
      <c r="U219" s="194"/>
      <c r="V219" s="194"/>
      <c r="W219" s="194"/>
    </row>
    <row r="220" spans="21:23" ht="14.5" x14ac:dyDescent="0.35">
      <c r="U220" s="194"/>
      <c r="V220" s="194"/>
      <c r="W220" s="194"/>
    </row>
    <row r="221" spans="21:23" ht="14.5" x14ac:dyDescent="0.35">
      <c r="U221" s="194"/>
      <c r="V221" s="194"/>
      <c r="W221" s="194"/>
    </row>
    <row r="222" spans="21:23" ht="14.5" x14ac:dyDescent="0.35">
      <c r="U222" s="194"/>
      <c r="V222" s="194"/>
      <c r="W222" s="194"/>
    </row>
    <row r="223" spans="21:23" ht="14.5" x14ac:dyDescent="0.35">
      <c r="U223" s="194"/>
      <c r="V223" s="194"/>
      <c r="W223" s="194"/>
    </row>
    <row r="224" spans="21:23" ht="14.5" x14ac:dyDescent="0.35">
      <c r="U224" s="194"/>
      <c r="V224" s="194"/>
      <c r="W224" s="194"/>
    </row>
    <row r="225" spans="21:23" ht="14.5" x14ac:dyDescent="0.35">
      <c r="U225" s="194"/>
      <c r="V225" s="194"/>
      <c r="W225" s="194"/>
    </row>
    <row r="226" spans="21:23" ht="14.5" x14ac:dyDescent="0.35">
      <c r="U226" s="194"/>
      <c r="V226" s="194"/>
      <c r="W226" s="194"/>
    </row>
    <row r="227" spans="21:23" ht="14.5" x14ac:dyDescent="0.35">
      <c r="U227" s="194"/>
      <c r="V227" s="194"/>
      <c r="W227" s="194"/>
    </row>
    <row r="228" spans="21:23" ht="14.5" x14ac:dyDescent="0.35">
      <c r="U228" s="194"/>
      <c r="V228" s="194"/>
      <c r="W228" s="194"/>
    </row>
    <row r="229" spans="21:23" ht="14.5" x14ac:dyDescent="0.35">
      <c r="U229" s="194"/>
      <c r="V229" s="194"/>
      <c r="W229" s="194"/>
    </row>
    <row r="230" spans="21:23" ht="14.5" x14ac:dyDescent="0.35">
      <c r="U230" s="194"/>
      <c r="V230" s="194"/>
      <c r="W230" s="194"/>
    </row>
    <row r="231" spans="21:23" ht="14.5" x14ac:dyDescent="0.35">
      <c r="U231" s="194"/>
      <c r="V231" s="194"/>
      <c r="W231" s="194"/>
    </row>
    <row r="232" spans="21:23" ht="14.5" x14ac:dyDescent="0.35">
      <c r="U232" s="194"/>
      <c r="V232" s="194"/>
      <c r="W232" s="194"/>
    </row>
    <row r="233" spans="21:23" ht="14.5" x14ac:dyDescent="0.35">
      <c r="U233" s="194"/>
      <c r="V233" s="194"/>
      <c r="W233" s="194"/>
    </row>
    <row r="234" spans="21:23" ht="14.5" x14ac:dyDescent="0.35">
      <c r="U234" s="194"/>
      <c r="V234" s="194"/>
      <c r="W234" s="194"/>
    </row>
    <row r="235" spans="21:23" ht="14.5" x14ac:dyDescent="0.35">
      <c r="U235" s="194"/>
      <c r="V235" s="194"/>
      <c r="W235" s="194"/>
    </row>
    <row r="236" spans="21:23" ht="14.5" x14ac:dyDescent="0.35">
      <c r="U236" s="194"/>
      <c r="V236" s="194"/>
      <c r="W236" s="194"/>
    </row>
    <row r="237" spans="21:23" ht="14.5" x14ac:dyDescent="0.35">
      <c r="U237" s="194"/>
      <c r="V237" s="194"/>
      <c r="W237" s="194"/>
    </row>
    <row r="238" spans="21:23" ht="14.5" x14ac:dyDescent="0.35">
      <c r="U238" s="194"/>
      <c r="V238" s="194"/>
      <c r="W238" s="194"/>
    </row>
    <row r="239" spans="21:23" ht="14.5" x14ac:dyDescent="0.35">
      <c r="U239" s="194"/>
      <c r="V239" s="194"/>
      <c r="W239" s="194"/>
    </row>
    <row r="240" spans="21:23" ht="14.5" x14ac:dyDescent="0.35">
      <c r="U240" s="194"/>
      <c r="V240" s="194"/>
      <c r="W240" s="194"/>
    </row>
    <row r="241" spans="21:23" ht="14.5" x14ac:dyDescent="0.35">
      <c r="U241" s="194"/>
      <c r="V241" s="194"/>
      <c r="W241" s="194"/>
    </row>
    <row r="242" spans="21:23" ht="14.5" x14ac:dyDescent="0.35">
      <c r="U242" s="194"/>
      <c r="V242" s="194"/>
      <c r="W242" s="194"/>
    </row>
    <row r="243" spans="21:23" ht="14.5" x14ac:dyDescent="0.35">
      <c r="U243" s="194"/>
      <c r="V243" s="194"/>
      <c r="W243" s="194"/>
    </row>
    <row r="244" spans="21:23" ht="14.5" x14ac:dyDescent="0.35">
      <c r="U244" s="194"/>
      <c r="V244" s="194"/>
      <c r="W244" s="194"/>
    </row>
    <row r="245" spans="21:23" ht="14.5" x14ac:dyDescent="0.35">
      <c r="U245" s="194"/>
      <c r="V245" s="194"/>
      <c r="W245" s="194"/>
    </row>
    <row r="246" spans="21:23" ht="14.5" x14ac:dyDescent="0.35">
      <c r="U246" s="194"/>
      <c r="V246" s="194"/>
      <c r="W246" s="194"/>
    </row>
    <row r="247" spans="21:23" ht="14.5" x14ac:dyDescent="0.35">
      <c r="U247" s="194"/>
      <c r="V247" s="194"/>
      <c r="W247" s="194"/>
    </row>
    <row r="248" spans="21:23" ht="14.4" customHeight="1" x14ac:dyDescent="0.35">
      <c r="U248" s="194"/>
      <c r="V248" s="194"/>
      <c r="W248" s="194"/>
    </row>
    <row r="249" spans="21:23" ht="14.4" customHeight="1" x14ac:dyDescent="0.35">
      <c r="U249" s="194"/>
      <c r="V249" s="194"/>
      <c r="W249" s="194"/>
    </row>
    <row r="250" spans="21:23" ht="14.4" customHeight="1" x14ac:dyDescent="0.35">
      <c r="U250" s="194"/>
      <c r="V250" s="194"/>
      <c r="W250" s="194"/>
    </row>
    <row r="251" spans="21:23" ht="14.4" customHeight="1" x14ac:dyDescent="0.35">
      <c r="U251" s="194"/>
      <c r="V251" s="194"/>
      <c r="W251" s="194"/>
    </row>
    <row r="252" spans="21:23" ht="14.5" x14ac:dyDescent="0.35">
      <c r="U252" s="194"/>
      <c r="V252" s="194"/>
      <c r="W252" s="194"/>
    </row>
    <row r="253" spans="21:23" ht="14.5" x14ac:dyDescent="0.35">
      <c r="U253" s="194"/>
      <c r="V253" s="194"/>
      <c r="W253" s="194"/>
    </row>
    <row r="254" spans="21:23" ht="14.5" x14ac:dyDescent="0.35">
      <c r="U254" s="194"/>
      <c r="V254" s="194"/>
      <c r="W254" s="194"/>
    </row>
    <row r="255" spans="21:23" ht="14.5" x14ac:dyDescent="0.35">
      <c r="U255" s="194"/>
      <c r="V255" s="194"/>
      <c r="W255" s="194"/>
    </row>
    <row r="256" spans="21:23" ht="14.5" x14ac:dyDescent="0.35">
      <c r="U256" s="194"/>
      <c r="V256" s="194"/>
      <c r="W256" s="194"/>
    </row>
    <row r="257" spans="21:23" ht="14.5" x14ac:dyDescent="0.35">
      <c r="U257" s="194"/>
      <c r="V257" s="194"/>
      <c r="W257" s="194"/>
    </row>
    <row r="258" spans="21:23" ht="14.5" x14ac:dyDescent="0.35">
      <c r="U258" s="194"/>
      <c r="V258" s="194"/>
      <c r="W258" s="194"/>
    </row>
    <row r="259" spans="21:23" ht="14.5" x14ac:dyDescent="0.35">
      <c r="U259" s="194"/>
      <c r="V259" s="194"/>
      <c r="W259" s="194"/>
    </row>
    <row r="260" spans="21:23" ht="14.5" x14ac:dyDescent="0.35">
      <c r="U260" s="194"/>
      <c r="V260" s="194"/>
      <c r="W260" s="194"/>
    </row>
    <row r="261" spans="21:23" ht="14.5" x14ac:dyDescent="0.35">
      <c r="U261" s="194"/>
      <c r="V261" s="194"/>
      <c r="W261" s="194"/>
    </row>
    <row r="262" spans="21:23" ht="14.5" x14ac:dyDescent="0.35">
      <c r="U262" s="194"/>
      <c r="V262" s="194"/>
      <c r="W262" s="194"/>
    </row>
    <row r="263" spans="21:23" ht="14.5" x14ac:dyDescent="0.35">
      <c r="U263" s="194"/>
      <c r="V263" s="194"/>
      <c r="W263" s="194"/>
    </row>
    <row r="264" spans="21:23" ht="14.5" x14ac:dyDescent="0.35">
      <c r="U264" s="194"/>
      <c r="V264" s="194"/>
      <c r="W264" s="194"/>
    </row>
    <row r="265" spans="21:23" ht="14.5" x14ac:dyDescent="0.35">
      <c r="U265" s="194"/>
      <c r="V265" s="194"/>
      <c r="W265" s="194"/>
    </row>
    <row r="266" spans="21:23" ht="14.5" x14ac:dyDescent="0.35">
      <c r="U266" s="194"/>
      <c r="V266" s="194"/>
      <c r="W266" s="194"/>
    </row>
    <row r="267" spans="21:23" ht="14.5" x14ac:dyDescent="0.35">
      <c r="U267" s="194"/>
      <c r="V267" s="194"/>
      <c r="W267" s="194"/>
    </row>
    <row r="268" spans="21:23" ht="14.5" x14ac:dyDescent="0.35">
      <c r="U268" s="194"/>
      <c r="V268" s="194"/>
      <c r="W268" s="194"/>
    </row>
    <row r="269" spans="21:23" ht="14.5" x14ac:dyDescent="0.35">
      <c r="U269" s="194"/>
      <c r="V269" s="194"/>
      <c r="W269" s="194"/>
    </row>
    <row r="270" spans="21:23" ht="14.5" x14ac:dyDescent="0.35">
      <c r="U270" s="194"/>
      <c r="V270" s="194"/>
      <c r="W270" s="194"/>
    </row>
    <row r="271" spans="21:23" ht="14.5" x14ac:dyDescent="0.35">
      <c r="U271" s="194"/>
      <c r="V271" s="194"/>
      <c r="W271" s="194"/>
    </row>
    <row r="272" spans="21:23" ht="14.5" x14ac:dyDescent="0.35">
      <c r="U272" s="194"/>
      <c r="V272" s="194"/>
      <c r="W272" s="194"/>
    </row>
    <row r="273" spans="21:23" ht="14.5" x14ac:dyDescent="0.35">
      <c r="U273" s="194"/>
      <c r="V273" s="194"/>
      <c r="W273" s="194"/>
    </row>
    <row r="274" spans="21:23" ht="14.5" x14ac:dyDescent="0.35">
      <c r="U274" s="194"/>
      <c r="V274" s="194"/>
      <c r="W274" s="194"/>
    </row>
    <row r="275" spans="21:23" ht="14.5" x14ac:dyDescent="0.35">
      <c r="U275" s="194"/>
      <c r="V275" s="194"/>
      <c r="W275" s="194"/>
    </row>
    <row r="276" spans="21:23" ht="14.5" x14ac:dyDescent="0.35">
      <c r="U276" s="194"/>
      <c r="V276" s="194"/>
      <c r="W276" s="194"/>
    </row>
    <row r="277" spans="21:23" ht="14.5" x14ac:dyDescent="0.35">
      <c r="U277" s="194"/>
      <c r="V277" s="194"/>
      <c r="W277" s="194"/>
    </row>
    <row r="278" spans="21:23" ht="14.5" x14ac:dyDescent="0.35">
      <c r="U278" s="194"/>
      <c r="V278" s="194"/>
      <c r="W278" s="194"/>
    </row>
    <row r="279" spans="21:23" ht="14.5" x14ac:dyDescent="0.35">
      <c r="U279" s="194"/>
      <c r="V279" s="194"/>
      <c r="W279" s="194"/>
    </row>
    <row r="280" spans="21:23" ht="14.5" x14ac:dyDescent="0.35">
      <c r="U280" s="194"/>
      <c r="V280" s="194"/>
      <c r="W280" s="194"/>
    </row>
    <row r="281" spans="21:23" ht="14.5" x14ac:dyDescent="0.35">
      <c r="U281" s="194"/>
      <c r="V281" s="194"/>
      <c r="W281" s="194"/>
    </row>
    <row r="282" spans="21:23" ht="14.5" x14ac:dyDescent="0.35">
      <c r="U282" s="194"/>
      <c r="V282" s="194"/>
      <c r="W282" s="194"/>
    </row>
    <row r="283" spans="21:23" ht="14.5" x14ac:dyDescent="0.35">
      <c r="U283" s="194"/>
      <c r="V283" s="194"/>
      <c r="W283" s="194"/>
    </row>
    <row r="284" spans="21:23" ht="14.5" x14ac:dyDescent="0.35">
      <c r="U284" s="194"/>
      <c r="V284" s="194"/>
      <c r="W284" s="194"/>
    </row>
    <row r="285" spans="21:23" ht="14.5" x14ac:dyDescent="0.35">
      <c r="U285" s="194"/>
      <c r="V285" s="194"/>
      <c r="W285" s="194"/>
    </row>
    <row r="286" spans="21:23" ht="14.5" x14ac:dyDescent="0.35">
      <c r="U286" s="194"/>
      <c r="V286" s="194"/>
      <c r="W286" s="194"/>
    </row>
    <row r="287" spans="21:23" ht="14.5" x14ac:dyDescent="0.35">
      <c r="U287" s="194"/>
      <c r="V287" s="194"/>
      <c r="W287" s="194"/>
    </row>
    <row r="288" spans="21:23" ht="14.5" x14ac:dyDescent="0.35">
      <c r="U288" s="194"/>
      <c r="V288" s="194"/>
      <c r="W288" s="194"/>
    </row>
    <row r="289" spans="21:23" ht="14.5" x14ac:dyDescent="0.35">
      <c r="U289" s="194"/>
      <c r="V289" s="194"/>
      <c r="W289" s="194"/>
    </row>
    <row r="290" spans="21:23" ht="14.5" x14ac:dyDescent="0.35">
      <c r="U290" s="194"/>
      <c r="V290" s="194"/>
      <c r="W290" s="194"/>
    </row>
    <row r="291" spans="21:23" ht="14.5" x14ac:dyDescent="0.35">
      <c r="U291" s="194"/>
      <c r="V291" s="194"/>
      <c r="W291" s="194"/>
    </row>
    <row r="292" spans="21:23" ht="14.5" x14ac:dyDescent="0.35">
      <c r="U292" s="194"/>
      <c r="V292" s="194"/>
      <c r="W292" s="194"/>
    </row>
    <row r="293" spans="21:23" ht="14.5" x14ac:dyDescent="0.35">
      <c r="U293" s="194"/>
      <c r="V293" s="194"/>
      <c r="W293" s="194"/>
    </row>
    <row r="294" spans="21:23" ht="14.5" x14ac:dyDescent="0.35">
      <c r="U294" s="194"/>
      <c r="V294" s="194"/>
      <c r="W294" s="194"/>
    </row>
    <row r="295" spans="21:23" ht="14.5" x14ac:dyDescent="0.35">
      <c r="U295" s="194"/>
      <c r="V295" s="194"/>
      <c r="W295" s="194"/>
    </row>
    <row r="296" spans="21:23" ht="14.5" x14ac:dyDescent="0.35">
      <c r="U296" s="194"/>
      <c r="V296" s="194"/>
      <c r="W296" s="194"/>
    </row>
    <row r="297" spans="21:23" ht="14.5" x14ac:dyDescent="0.35">
      <c r="U297" s="194"/>
      <c r="V297" s="194"/>
      <c r="W297" s="194"/>
    </row>
    <row r="298" spans="21:23" ht="14.4" customHeight="1" x14ac:dyDescent="0.35">
      <c r="U298" s="194"/>
      <c r="V298" s="194"/>
      <c r="W298" s="194"/>
    </row>
    <row r="299" spans="21:23" ht="14.4" customHeight="1" x14ac:dyDescent="0.35">
      <c r="U299" s="194"/>
      <c r="V299" s="194"/>
      <c r="W299" s="194"/>
    </row>
    <row r="300" spans="21:23" ht="14.4" customHeight="1" x14ac:dyDescent="0.35">
      <c r="U300" s="194"/>
      <c r="V300" s="194"/>
      <c r="W300" s="194"/>
    </row>
    <row r="301" spans="21:23" ht="14.4" customHeight="1" x14ac:dyDescent="0.35">
      <c r="U301" s="194"/>
      <c r="V301" s="194"/>
      <c r="W301" s="194"/>
    </row>
    <row r="302" spans="21:23" ht="14.5" x14ac:dyDescent="0.35">
      <c r="U302" s="194"/>
      <c r="V302" s="194"/>
      <c r="W302" s="194"/>
    </row>
    <row r="303" spans="21:23" ht="14.5" x14ac:dyDescent="0.35">
      <c r="U303" s="194"/>
      <c r="V303" s="194"/>
      <c r="W303" s="194"/>
    </row>
    <row r="304" spans="21:23" ht="14.5" x14ac:dyDescent="0.35">
      <c r="U304" s="194"/>
      <c r="V304" s="194"/>
      <c r="W304" s="194"/>
    </row>
    <row r="305" spans="21:23" ht="14.5" x14ac:dyDescent="0.35">
      <c r="U305" s="194"/>
      <c r="V305" s="194"/>
      <c r="W305" s="194"/>
    </row>
    <row r="306" spans="21:23" ht="14.5" x14ac:dyDescent="0.35">
      <c r="U306" s="194"/>
      <c r="V306" s="194"/>
      <c r="W306" s="194"/>
    </row>
    <row r="307" spans="21:23" ht="14.5" x14ac:dyDescent="0.35">
      <c r="U307" s="194"/>
      <c r="V307" s="194"/>
      <c r="W307" s="194"/>
    </row>
    <row r="308" spans="21:23" ht="14.5" x14ac:dyDescent="0.35">
      <c r="U308" s="194"/>
      <c r="V308" s="194"/>
      <c r="W308" s="194"/>
    </row>
    <row r="309" spans="21:23" ht="14.5" x14ac:dyDescent="0.35">
      <c r="U309" s="194"/>
      <c r="V309" s="194"/>
      <c r="W309" s="194"/>
    </row>
    <row r="310" spans="21:23" ht="14.5" x14ac:dyDescent="0.35">
      <c r="U310" s="194"/>
      <c r="V310" s="194"/>
      <c r="W310" s="194"/>
    </row>
    <row r="311" spans="21:23" ht="14.5" x14ac:dyDescent="0.35">
      <c r="U311" s="194"/>
      <c r="V311" s="194"/>
      <c r="W311" s="194"/>
    </row>
    <row r="312" spans="21:23" ht="14.5" x14ac:dyDescent="0.35">
      <c r="U312" s="194"/>
      <c r="V312" s="194"/>
      <c r="W312" s="194"/>
    </row>
    <row r="313" spans="21:23" ht="14.5" x14ac:dyDescent="0.35">
      <c r="U313" s="194"/>
      <c r="V313" s="194"/>
      <c r="W313" s="194"/>
    </row>
    <row r="314" spans="21:23" ht="14.5" x14ac:dyDescent="0.35">
      <c r="U314" s="194"/>
      <c r="V314" s="194"/>
      <c r="W314" s="194"/>
    </row>
    <row r="315" spans="21:23" ht="14.5" x14ac:dyDescent="0.35">
      <c r="U315" s="194"/>
      <c r="V315" s="194"/>
      <c r="W315" s="194"/>
    </row>
    <row r="316" spans="21:23" ht="14.5" x14ac:dyDescent="0.35">
      <c r="U316" s="194"/>
      <c r="V316" s="194"/>
      <c r="W316" s="194"/>
    </row>
    <row r="317" spans="21:23" ht="14.5" x14ac:dyDescent="0.35">
      <c r="U317" s="194"/>
      <c r="V317" s="194"/>
      <c r="W317" s="194"/>
    </row>
    <row r="318" spans="21:23" ht="14.5" x14ac:dyDescent="0.35">
      <c r="U318" s="194"/>
      <c r="V318" s="194"/>
      <c r="W318" s="194"/>
    </row>
    <row r="319" spans="21:23" ht="14.5" x14ac:dyDescent="0.35">
      <c r="U319" s="117">
        <v>0</v>
      </c>
      <c r="V319" s="27">
        <v>0</v>
      </c>
      <c r="W319" s="118">
        <v>0</v>
      </c>
    </row>
    <row r="320" spans="21:23" ht="14.5" x14ac:dyDescent="0.35">
      <c r="U320" s="112" t="s">
        <v>37</v>
      </c>
      <c r="V320" s="12"/>
      <c r="W320" s="113"/>
    </row>
    <row r="321" spans="21:23" ht="15" thickBot="1" x14ac:dyDescent="0.4">
      <c r="U321" s="119"/>
      <c r="V321" s="120"/>
      <c r="W321" s="121"/>
    </row>
    <row r="322" spans="21:23" ht="14.5" hidden="1" x14ac:dyDescent="0.35"/>
    <row r="323" spans="21:23" ht="14.5" hidden="1" x14ac:dyDescent="0.35"/>
    <row r="324" spans="21:23" ht="14.5" hidden="1" x14ac:dyDescent="0.35"/>
    <row r="325" spans="21:23" ht="14.5" hidden="1" x14ac:dyDescent="0.35"/>
    <row r="326" spans="21:23" ht="14.5" hidden="1" x14ac:dyDescent="0.35"/>
    <row r="327" spans="21:23" ht="14.5" hidden="1" x14ac:dyDescent="0.35"/>
    <row r="328" spans="21:23" ht="14.5" hidden="1" x14ac:dyDescent="0.35"/>
    <row r="329" spans="21:23" ht="14.5" hidden="1" x14ac:dyDescent="0.35"/>
    <row r="330" spans="21:23" ht="14.5" hidden="1" x14ac:dyDescent="0.35"/>
    <row r="331" spans="21:23" ht="14.5" hidden="1" x14ac:dyDescent="0.35"/>
    <row r="332" spans="21:23" ht="14.5" hidden="1" x14ac:dyDescent="0.35"/>
    <row r="333" spans="21:23" ht="14.5" hidden="1" x14ac:dyDescent="0.35"/>
    <row r="334" spans="21:23" ht="14.5" hidden="1" x14ac:dyDescent="0.35"/>
    <row r="335" spans="21:23" ht="14.5" hidden="1" x14ac:dyDescent="0.35"/>
    <row r="336" spans="21: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rtoN81yKtTK+JE3mbFN7yXftSylW6CeZMzpmfRvtnePv9hJN9VCNISIhPfyCPHR7H4MC6o093GUPdvaj2mSdLA==" saltValue="7fiYZPuokPHVPwWXwGYLSw=="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39"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38" priority="1">
      <formula>$U$3="niet"</formula>
    </cfRule>
  </conditionalFormatting>
  <conditionalFormatting sqref="C8:C43">
    <cfRule type="expression" dxfId="37" priority="17">
      <formula>$U$3="Niet"</formula>
    </cfRule>
    <cfRule type="cellIs" dxfId="36" priority="18" operator="equal">
      <formula>0</formula>
    </cfRule>
    <cfRule type="cellIs" dxfId="35" priority="19" operator="lessThan">
      <formula>$U$6</formula>
    </cfRule>
  </conditionalFormatting>
  <dataValidations count="2">
    <dataValidation type="list" allowBlank="1" showInputMessage="1" showErrorMessage="1" sqref="F7:S7" xr:uid="{B0C59BBD-CD20-4C96-BD8E-1CA1E4BE161F}">
      <formula1>$AC$7:$AH$7</formula1>
    </dataValidation>
    <dataValidation type="list" allowBlank="1" showInputMessage="1" showErrorMessage="1" sqref="U3:W3" xr:uid="{EB47F98D-A116-45EA-B8F9-2821E42D5FD0}">
      <formula1>"Ja,Niet"</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34617-4AEB-42C6-A886-BC8A97798B5D}">
          <x14:formula1>
            <xm:f>'Hele Jaar'!$P$10:$P$18</xm:f>
          </x14:formula1>
          <xm:sqref>L50:N50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B4607-6FDA-42C2-8F87-DFAEEB9E01F0}">
  <sheetPr>
    <tabColor theme="8" tint="-0.249977111117893"/>
  </sheetPr>
  <dimension ref="A1:XFB1716"/>
  <sheetViews>
    <sheetView showGridLines="0" showRowColHeaders="0" zoomScale="70" zoomScaleNormal="70" zoomScaleSheetLayoutView="70" workbookViewId="0">
      <pane xSplit="23" ySplit="32" topLeftCell="X33" activePane="bottomRight" state="frozen"/>
      <selection pane="topRight" activeCell="X1" sqref="X1"/>
      <selection pane="bottomLeft" activeCell="A33" sqref="A33"/>
      <selection pane="bottomRight" activeCell="X33" sqref="X33"/>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175"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ht="14.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84"/>
      <c r="C3" s="298"/>
      <c r="D3" s="299"/>
      <c r="E3" s="300"/>
      <c r="G3" s="301"/>
      <c r="H3" s="302"/>
      <c r="I3" s="303"/>
      <c r="J3" s="302"/>
      <c r="K3" s="303"/>
      <c r="L3" s="302"/>
      <c r="M3" s="303"/>
      <c r="N3" s="302"/>
      <c r="O3" s="303"/>
      <c r="P3" s="302"/>
      <c r="Q3" s="303"/>
      <c r="R3" s="304"/>
      <c r="U3" s="298" t="s">
        <v>24</v>
      </c>
      <c r="V3" s="299"/>
      <c r="W3" s="300"/>
    </row>
    <row r="4" spans="1:35" ht="15" thickBot="1" x14ac:dyDescent="0.4">
      <c r="E4" s="81"/>
    </row>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v>5.5</v>
      </c>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U46" s="194"/>
      <c r="V46" s="194"/>
      <c r="W46" s="194"/>
    </row>
    <row r="47" spans="2:35" ht="14.5" x14ac:dyDescent="0.35">
      <c r="B47" s="270" t="s">
        <v>19</v>
      </c>
      <c r="C47" s="271"/>
      <c r="D47" s="271"/>
      <c r="E47" s="272"/>
      <c r="U47" s="194"/>
      <c r="V47" s="194"/>
      <c r="W47" s="194"/>
    </row>
    <row r="48" spans="2:35" ht="14.5" x14ac:dyDescent="0.35">
      <c r="B48" s="308"/>
      <c r="C48" s="309"/>
      <c r="D48" s="309"/>
      <c r="E48" s="310"/>
      <c r="U48" s="194"/>
      <c r="V48" s="194"/>
      <c r="W48" s="194"/>
    </row>
    <row r="49" spans="2:23" ht="14.5" x14ac:dyDescent="0.35">
      <c r="B49" s="311"/>
      <c r="C49" s="312"/>
      <c r="D49" s="312"/>
      <c r="E49" s="313"/>
      <c r="F49" s="269"/>
      <c r="G49" s="269"/>
      <c r="H49" s="269"/>
      <c r="I49" s="269"/>
      <c r="J49" s="269"/>
      <c r="K49" s="269"/>
      <c r="U49" s="194"/>
      <c r="V49" s="194"/>
      <c r="W49" s="194"/>
    </row>
    <row r="50" spans="2:23" ht="14.5" x14ac:dyDescent="0.35">
      <c r="B50" s="311"/>
      <c r="C50" s="312"/>
      <c r="D50" s="312"/>
      <c r="E50" s="313"/>
      <c r="L50" s="151"/>
      <c r="M50" s="151"/>
      <c r="N50" s="151"/>
      <c r="U50" s="194"/>
      <c r="V50" s="194"/>
      <c r="W50" s="194"/>
    </row>
    <row r="51" spans="2:23" ht="14.5" x14ac:dyDescent="0.35">
      <c r="B51" s="311"/>
      <c r="C51" s="312"/>
      <c r="D51" s="312"/>
      <c r="E51" s="313"/>
      <c r="U51" s="194"/>
      <c r="V51" s="194"/>
      <c r="W51" s="194"/>
    </row>
    <row r="52" spans="2:23" ht="14.5" x14ac:dyDescent="0.35">
      <c r="B52" s="311"/>
      <c r="C52" s="312"/>
      <c r="D52" s="312"/>
      <c r="E52" s="313"/>
      <c r="L52" s="98"/>
      <c r="M52" s="98"/>
      <c r="N52" s="98"/>
      <c r="U52" s="194"/>
      <c r="V52" s="194"/>
      <c r="W52" s="194"/>
    </row>
    <row r="53" spans="2:23" ht="14.5" x14ac:dyDescent="0.35">
      <c r="B53" s="311"/>
      <c r="C53" s="312"/>
      <c r="D53" s="312"/>
      <c r="E53" s="313"/>
      <c r="L53" s="98"/>
      <c r="M53" s="98"/>
      <c r="N53" s="98"/>
      <c r="U53" s="194"/>
      <c r="V53" s="194"/>
      <c r="W53" s="194"/>
    </row>
    <row r="54" spans="2:23" ht="14.5" x14ac:dyDescent="0.35">
      <c r="B54" s="314"/>
      <c r="C54" s="315"/>
      <c r="D54" s="315"/>
      <c r="E54" s="316"/>
      <c r="L54" s="98"/>
      <c r="M54" s="98"/>
      <c r="N54" s="98"/>
      <c r="U54" s="194"/>
      <c r="V54" s="194"/>
      <c r="W54" s="194"/>
    </row>
    <row r="55" spans="2:23" ht="14.5" x14ac:dyDescent="0.35">
      <c r="B55" s="26"/>
      <c r="C55" s="28"/>
      <c r="D55" s="27"/>
      <c r="E55" s="29"/>
      <c r="L55" s="98"/>
      <c r="M55" s="98"/>
      <c r="N55" s="98"/>
      <c r="U55" s="194"/>
      <c r="V55" s="194"/>
      <c r="W55" s="194"/>
    </row>
    <row r="56" spans="2:23" ht="14.5" x14ac:dyDescent="0.35">
      <c r="B56" s="26"/>
      <c r="C56" s="28"/>
      <c r="D56" s="27"/>
      <c r="E56" s="29"/>
      <c r="L56" s="98"/>
      <c r="M56" s="98"/>
      <c r="N56" s="98"/>
      <c r="U56" s="194"/>
      <c r="V56" s="194"/>
      <c r="W56" s="194"/>
    </row>
    <row r="57" spans="2:23" ht="14.5" x14ac:dyDescent="0.35">
      <c r="B57" s="26"/>
      <c r="C57" s="28"/>
      <c r="D57" s="27"/>
      <c r="E57" s="29"/>
      <c r="L57" s="98"/>
      <c r="M57" s="98"/>
      <c r="N57" s="98"/>
      <c r="U57" s="194"/>
      <c r="V57" s="194"/>
      <c r="W57" s="194"/>
    </row>
    <row r="58" spans="2:23" ht="14.5" x14ac:dyDescent="0.35">
      <c r="B58" s="26"/>
      <c r="C58" s="28"/>
      <c r="D58" s="27"/>
      <c r="E58" s="29"/>
      <c r="L58" s="98"/>
      <c r="M58" s="98"/>
      <c r="N58" s="98"/>
      <c r="U58" s="194"/>
      <c r="V58" s="194"/>
      <c r="W58" s="194"/>
    </row>
    <row r="59" spans="2:23" ht="14.5" x14ac:dyDescent="0.35">
      <c r="B59" s="26"/>
      <c r="C59" s="28"/>
      <c r="D59" s="27"/>
      <c r="E59" s="29"/>
      <c r="L59" s="98"/>
      <c r="M59" s="98"/>
      <c r="N59" s="98"/>
      <c r="U59" s="194"/>
      <c r="V59" s="194"/>
      <c r="W59" s="194"/>
    </row>
    <row r="60" spans="2:23" ht="14.5" x14ac:dyDescent="0.35">
      <c r="B60" s="26"/>
      <c r="C60" s="28"/>
      <c r="D60" s="27"/>
      <c r="E60" s="29"/>
      <c r="L60" s="98"/>
      <c r="M60" s="98"/>
      <c r="N60" s="98"/>
      <c r="U60" s="194"/>
      <c r="V60" s="194"/>
      <c r="W60" s="194"/>
    </row>
    <row r="61" spans="2:23" ht="14.4" customHeight="1" x14ac:dyDescent="0.35">
      <c r="B61" s="26"/>
      <c r="C61" s="28"/>
      <c r="D61" s="27"/>
      <c r="E61" s="29"/>
      <c r="L61" s="98"/>
      <c r="M61" s="98"/>
      <c r="N61" s="98"/>
      <c r="U61" s="194"/>
      <c r="V61" s="194"/>
      <c r="W61" s="194"/>
    </row>
    <row r="62" spans="2:23" ht="14.4" customHeight="1" x14ac:dyDescent="0.35">
      <c r="B62" s="26"/>
      <c r="C62" s="28"/>
      <c r="D62" s="27"/>
      <c r="E62" s="29"/>
      <c r="L62" s="98"/>
      <c r="M62" s="98"/>
      <c r="N62" s="98"/>
      <c r="U62" s="194"/>
      <c r="V62" s="194"/>
      <c r="W62" s="194"/>
    </row>
    <row r="63" spans="2:23" ht="14.4" customHeight="1" x14ac:dyDescent="0.35">
      <c r="B63" s="26"/>
      <c r="C63" s="28"/>
      <c r="D63" s="27"/>
      <c r="E63" s="29"/>
      <c r="L63" s="98"/>
      <c r="M63" s="98"/>
      <c r="N63" s="98"/>
      <c r="U63" s="194"/>
      <c r="V63" s="194"/>
      <c r="W63" s="194"/>
    </row>
    <row r="64" spans="2:23" ht="14.4" customHeight="1" x14ac:dyDescent="0.35">
      <c r="B64" s="26"/>
      <c r="C64" s="28"/>
      <c r="D64" s="27"/>
      <c r="E64" s="29"/>
      <c r="L64" s="98"/>
      <c r="M64" s="98"/>
      <c r="N64" s="98"/>
      <c r="U64" s="194"/>
      <c r="V64" s="194"/>
      <c r="W64" s="194"/>
    </row>
    <row r="65" spans="2:23" ht="14.5" x14ac:dyDescent="0.35">
      <c r="B65" s="26"/>
      <c r="C65" s="28"/>
      <c r="D65" s="27"/>
      <c r="E65" s="29"/>
      <c r="L65" s="98"/>
      <c r="M65" s="98"/>
      <c r="N65" s="98"/>
      <c r="U65" s="194"/>
      <c r="V65" s="194"/>
      <c r="W65" s="194"/>
    </row>
    <row r="66" spans="2:23" ht="14.5" x14ac:dyDescent="0.35">
      <c r="B66" s="26"/>
      <c r="C66" s="28"/>
      <c r="D66" s="27"/>
      <c r="E66" s="29"/>
      <c r="L66" s="98"/>
      <c r="M66" s="98"/>
      <c r="N66" s="98"/>
      <c r="U66" s="194"/>
      <c r="V66" s="194"/>
      <c r="W66" s="194"/>
    </row>
    <row r="67" spans="2:23" ht="14.5" x14ac:dyDescent="0.35">
      <c r="B67" s="26"/>
      <c r="C67" s="28"/>
      <c r="D67" s="27"/>
      <c r="E67" s="29"/>
      <c r="L67" s="98"/>
      <c r="M67" s="98"/>
      <c r="N67" s="98"/>
      <c r="U67" s="194"/>
      <c r="V67" s="194"/>
      <c r="W67" s="194"/>
    </row>
    <row r="68" spans="2:23" ht="14.5" x14ac:dyDescent="0.35">
      <c r="B68" s="26"/>
      <c r="C68" s="28"/>
      <c r="D68" s="27"/>
      <c r="E68" s="29"/>
      <c r="L68" s="98"/>
      <c r="M68" s="98"/>
      <c r="N68" s="98"/>
      <c r="U68" s="194"/>
      <c r="V68" s="194"/>
      <c r="W68" s="194"/>
    </row>
    <row r="69" spans="2:23" ht="14.5" x14ac:dyDescent="0.35">
      <c r="B69" s="26"/>
      <c r="C69" s="28"/>
      <c r="D69" s="27"/>
      <c r="E69" s="29"/>
      <c r="L69" s="98"/>
      <c r="M69" s="98"/>
      <c r="N69" s="98"/>
      <c r="U69" s="194"/>
      <c r="V69" s="194"/>
      <c r="W69" s="194"/>
    </row>
    <row r="70" spans="2:23" ht="14.5" x14ac:dyDescent="0.35">
      <c r="B70" s="26"/>
      <c r="C70" s="28"/>
      <c r="D70" s="27"/>
      <c r="E70" s="29"/>
      <c r="L70" s="98"/>
      <c r="M70" s="98"/>
      <c r="N70" s="98"/>
      <c r="U70" s="194"/>
      <c r="V70" s="194"/>
      <c r="W70" s="194"/>
    </row>
    <row r="71" spans="2:23" ht="14.5" x14ac:dyDescent="0.35">
      <c r="B71" s="26"/>
      <c r="C71" s="28"/>
      <c r="D71" s="27"/>
      <c r="E71" s="29"/>
      <c r="L71" s="98"/>
      <c r="M71" s="98"/>
      <c r="N71" s="98"/>
      <c r="U71" s="194"/>
      <c r="V71" s="194"/>
      <c r="W71" s="194"/>
    </row>
    <row r="72" spans="2:23" ht="14.5" x14ac:dyDescent="0.35">
      <c r="B72" s="26"/>
      <c r="C72" s="28"/>
      <c r="D72" s="27"/>
      <c r="E72" s="29"/>
      <c r="L72" s="98"/>
      <c r="M72" s="98"/>
      <c r="N72" s="98"/>
      <c r="U72" s="194"/>
      <c r="V72" s="194"/>
      <c r="W72" s="194"/>
    </row>
    <row r="73" spans="2:23" ht="14.5" x14ac:dyDescent="0.35">
      <c r="B73" s="26"/>
      <c r="C73" s="28"/>
      <c r="D73" s="27"/>
      <c r="E73" s="29"/>
      <c r="L73" s="98"/>
      <c r="M73" s="98"/>
      <c r="N73" s="98"/>
      <c r="U73" s="194"/>
      <c r="V73" s="194"/>
      <c r="W73" s="194"/>
    </row>
    <row r="74" spans="2:23" ht="14.5" x14ac:dyDescent="0.35">
      <c r="B74" s="26"/>
      <c r="C74" s="28"/>
      <c r="D74" s="27"/>
      <c r="E74" s="29"/>
      <c r="L74" s="98"/>
      <c r="M74" s="98"/>
      <c r="N74" s="98"/>
      <c r="U74" s="194"/>
      <c r="V74" s="194"/>
      <c r="W74" s="194"/>
    </row>
    <row r="75" spans="2:23" ht="14.5" x14ac:dyDescent="0.35">
      <c r="B75" s="26"/>
      <c r="C75" s="28"/>
      <c r="D75" s="27"/>
      <c r="E75" s="29"/>
      <c r="L75" s="98"/>
      <c r="M75" s="98"/>
      <c r="N75" s="98"/>
      <c r="U75" s="194"/>
      <c r="V75" s="194"/>
      <c r="W75" s="194"/>
    </row>
    <row r="76" spans="2:23" ht="14.5" x14ac:dyDescent="0.35">
      <c r="B76" s="26"/>
      <c r="C76" s="28"/>
      <c r="D76" s="27"/>
      <c r="E76" s="29"/>
      <c r="L76" s="98"/>
      <c r="M76" s="98"/>
      <c r="N76" s="98"/>
      <c r="U76" s="194"/>
      <c r="V76" s="194"/>
      <c r="W76" s="194"/>
    </row>
    <row r="77" spans="2:23" ht="14.5" x14ac:dyDescent="0.35">
      <c r="B77" s="26"/>
      <c r="C77" s="28"/>
      <c r="D77" s="27"/>
      <c r="E77" s="29"/>
      <c r="L77" s="98"/>
      <c r="M77" s="98"/>
      <c r="N77" s="98"/>
      <c r="U77" s="194"/>
      <c r="V77" s="194"/>
      <c r="W77" s="194"/>
    </row>
    <row r="78" spans="2:23" ht="14.5" x14ac:dyDescent="0.35">
      <c r="B78" s="26"/>
      <c r="C78" s="28"/>
      <c r="D78" s="27"/>
      <c r="E78" s="29"/>
      <c r="L78" s="98"/>
      <c r="M78" s="98"/>
      <c r="N78" s="98"/>
      <c r="U78" s="194"/>
      <c r="V78" s="194"/>
      <c r="W78" s="194"/>
    </row>
    <row r="79" spans="2:23" ht="14.5" x14ac:dyDescent="0.35">
      <c r="B79" s="26"/>
      <c r="C79" s="28"/>
      <c r="D79" s="27"/>
      <c r="E79" s="29"/>
      <c r="L79" s="98"/>
      <c r="M79" s="98"/>
      <c r="N79" s="98"/>
      <c r="U79" s="194"/>
      <c r="V79" s="194"/>
      <c r="W79" s="194"/>
    </row>
    <row r="80" spans="2:23" ht="14.5" x14ac:dyDescent="0.35">
      <c r="B80" s="26"/>
      <c r="C80" s="28"/>
      <c r="D80" s="27"/>
      <c r="E80" s="29"/>
      <c r="L80" s="98"/>
      <c r="M80" s="98"/>
      <c r="N80" s="98"/>
      <c r="U80" s="194"/>
      <c r="V80" s="194"/>
      <c r="W80" s="194"/>
    </row>
    <row r="81" spans="2:23" ht="14.5" x14ac:dyDescent="0.35">
      <c r="B81" s="26"/>
      <c r="C81" s="28"/>
      <c r="D81" s="27"/>
      <c r="E81" s="29"/>
      <c r="L81" s="98"/>
      <c r="M81" s="98"/>
      <c r="N81" s="98"/>
      <c r="U81" s="194"/>
      <c r="V81" s="194"/>
      <c r="W81" s="194"/>
    </row>
    <row r="82" spans="2:23" ht="14.5" x14ac:dyDescent="0.35">
      <c r="B82" s="26"/>
      <c r="C82" s="28"/>
      <c r="D82" s="27"/>
      <c r="E82" s="29"/>
      <c r="L82" s="98"/>
      <c r="M82" s="98"/>
      <c r="N82" s="98"/>
      <c r="U82" s="194"/>
      <c r="V82" s="194"/>
      <c r="W82" s="194"/>
    </row>
    <row r="83" spans="2:23" ht="14.5" x14ac:dyDescent="0.35">
      <c r="B83" s="26"/>
      <c r="C83" s="28"/>
      <c r="D83" s="27"/>
      <c r="E83" s="29"/>
      <c r="L83" s="98"/>
      <c r="M83" s="98"/>
      <c r="N83" s="98"/>
      <c r="U83" s="194"/>
      <c r="V83" s="194"/>
      <c r="W83" s="194"/>
    </row>
    <row r="84" spans="2:23" ht="14.5" x14ac:dyDescent="0.35">
      <c r="B84" s="26"/>
      <c r="C84" s="28"/>
      <c r="D84" s="27"/>
      <c r="E84" s="29"/>
      <c r="L84" s="98"/>
      <c r="M84" s="98"/>
      <c r="N84" s="98"/>
      <c r="U84" s="194"/>
      <c r="V84" s="194"/>
      <c r="W84" s="194"/>
    </row>
    <row r="85" spans="2:23" ht="14.5" x14ac:dyDescent="0.35">
      <c r="B85" s="26"/>
      <c r="C85" s="28"/>
      <c r="D85" s="27"/>
      <c r="E85" s="29"/>
      <c r="L85" s="98"/>
      <c r="M85" s="98"/>
      <c r="N85" s="98"/>
      <c r="U85" s="194"/>
      <c r="V85" s="194"/>
      <c r="W85" s="194"/>
    </row>
    <row r="86" spans="2:23" ht="14.5" x14ac:dyDescent="0.35">
      <c r="B86" s="30"/>
      <c r="C86" s="31"/>
      <c r="D86" s="31"/>
      <c r="E86" s="32"/>
      <c r="L86" s="99"/>
      <c r="M86" s="99"/>
      <c r="N86" s="99"/>
      <c r="U86" s="194"/>
      <c r="V86" s="194"/>
      <c r="W86" s="194"/>
    </row>
    <row r="87" spans="2:23" ht="14.5" x14ac:dyDescent="0.35">
      <c r="B87" s="30"/>
      <c r="C87" s="33"/>
      <c r="D87" s="34"/>
      <c r="E87" s="32"/>
      <c r="L87" s="100"/>
      <c r="M87" s="100"/>
      <c r="N87" s="100"/>
      <c r="U87" s="194"/>
      <c r="V87" s="194"/>
      <c r="W87" s="194"/>
    </row>
    <row r="88" spans="2:23" ht="14.5" x14ac:dyDescent="0.35">
      <c r="U88" s="194"/>
      <c r="V88" s="194"/>
      <c r="W88" s="194"/>
    </row>
    <row r="89" spans="2:23" ht="14.5" x14ac:dyDescent="0.35">
      <c r="U89" s="194"/>
      <c r="V89" s="194"/>
      <c r="W89" s="194"/>
    </row>
    <row r="90" spans="2:23" ht="14.5" x14ac:dyDescent="0.35">
      <c r="U90" s="194"/>
      <c r="V90" s="194"/>
      <c r="W90" s="194"/>
    </row>
    <row r="91" spans="2:23" ht="14.5" x14ac:dyDescent="0.35">
      <c r="U91" s="194"/>
      <c r="V91" s="194"/>
      <c r="W91" s="194"/>
    </row>
    <row r="92" spans="2:23" ht="14.5" x14ac:dyDescent="0.35">
      <c r="U92" s="194"/>
      <c r="V92" s="194"/>
      <c r="W92" s="194"/>
    </row>
    <row r="93" spans="2:23" ht="14.5" x14ac:dyDescent="0.35">
      <c r="U93" s="194"/>
      <c r="V93" s="194"/>
      <c r="W93" s="194"/>
    </row>
    <row r="94" spans="2:23" ht="14.5" x14ac:dyDescent="0.35">
      <c r="U94" s="194"/>
      <c r="V94" s="194"/>
      <c r="W94" s="194"/>
    </row>
    <row r="95" spans="2:23" ht="14.5" x14ac:dyDescent="0.35">
      <c r="U95" s="194"/>
      <c r="V95" s="194"/>
      <c r="W95" s="194"/>
    </row>
    <row r="96" spans="2:23" ht="14.5" x14ac:dyDescent="0.35">
      <c r="U96" s="194"/>
      <c r="V96" s="194"/>
      <c r="W96" s="194"/>
    </row>
    <row r="97" spans="21:23" ht="14.5" x14ac:dyDescent="0.35">
      <c r="U97" s="194"/>
      <c r="V97" s="194"/>
      <c r="W97" s="194"/>
    </row>
    <row r="98" spans="21:23" ht="14.5" x14ac:dyDescent="0.35">
      <c r="U98" s="194"/>
      <c r="V98" s="194"/>
      <c r="W98" s="194"/>
    </row>
    <row r="99" spans="21:23" ht="14.5" x14ac:dyDescent="0.35">
      <c r="U99" s="194"/>
      <c r="V99" s="194"/>
      <c r="W99" s="194"/>
    </row>
    <row r="100" spans="21:23" ht="14.5" x14ac:dyDescent="0.35">
      <c r="U100" s="194"/>
      <c r="V100" s="194"/>
      <c r="W100" s="194"/>
    </row>
    <row r="101" spans="21:23" ht="14.5" x14ac:dyDescent="0.35">
      <c r="U101" s="194"/>
      <c r="V101" s="194"/>
      <c r="W101" s="194"/>
    </row>
    <row r="102" spans="21:23" ht="14.5" x14ac:dyDescent="0.35">
      <c r="U102" s="194"/>
      <c r="V102" s="194"/>
      <c r="W102" s="194"/>
    </row>
    <row r="103" spans="21:23" ht="14.5" x14ac:dyDescent="0.35">
      <c r="U103" s="194"/>
      <c r="V103" s="194"/>
      <c r="W103" s="194"/>
    </row>
    <row r="104" spans="21:23" ht="14.5" x14ac:dyDescent="0.35">
      <c r="U104" s="194"/>
      <c r="V104" s="194"/>
      <c r="W104" s="194"/>
    </row>
    <row r="105" spans="21:23" ht="14.5" x14ac:dyDescent="0.35">
      <c r="U105" s="194"/>
      <c r="V105" s="194"/>
      <c r="W105" s="194"/>
    </row>
    <row r="106" spans="21:23" ht="14.5" x14ac:dyDescent="0.35">
      <c r="U106" s="194"/>
      <c r="V106" s="194"/>
      <c r="W106" s="194"/>
    </row>
    <row r="107" spans="21:23" ht="14.4" customHeight="1" x14ac:dyDescent="0.35">
      <c r="U107" s="194"/>
      <c r="V107" s="194"/>
      <c r="W107" s="194"/>
    </row>
    <row r="108" spans="21:23" ht="14.4" customHeight="1" x14ac:dyDescent="0.35">
      <c r="U108" s="194"/>
      <c r="V108" s="194"/>
      <c r="W108" s="194"/>
    </row>
    <row r="109" spans="21:23" ht="14.5" x14ac:dyDescent="0.35">
      <c r="U109" s="194"/>
      <c r="V109" s="194"/>
      <c r="W109" s="194"/>
    </row>
    <row r="110" spans="21:23" ht="14.5" x14ac:dyDescent="0.35">
      <c r="U110" s="194"/>
      <c r="V110" s="194"/>
      <c r="W110" s="194"/>
    </row>
    <row r="111" spans="21:23" ht="14.4" customHeight="1" x14ac:dyDescent="0.35">
      <c r="U111" s="194"/>
      <c r="V111" s="194"/>
      <c r="W111" s="194"/>
    </row>
    <row r="112" spans="21:23" ht="14.4" customHeight="1" x14ac:dyDescent="0.35">
      <c r="U112" s="194"/>
      <c r="V112" s="194"/>
      <c r="W112" s="194"/>
    </row>
    <row r="113" spans="21:23" ht="14.4" customHeight="1" x14ac:dyDescent="0.35">
      <c r="U113" s="194"/>
      <c r="V113" s="194"/>
      <c r="W113" s="194"/>
    </row>
    <row r="114" spans="21:23" ht="14.4" customHeight="1" x14ac:dyDescent="0.35">
      <c r="U114" s="194"/>
      <c r="V114" s="194"/>
      <c r="W114" s="194"/>
    </row>
    <row r="115" spans="21:23" ht="14.5" x14ac:dyDescent="0.35">
      <c r="U115" s="194"/>
      <c r="V115" s="194"/>
      <c r="W115" s="194"/>
    </row>
    <row r="116" spans="21:23" ht="14.5" x14ac:dyDescent="0.35">
      <c r="U116" s="194"/>
      <c r="V116" s="194"/>
      <c r="W116" s="194"/>
    </row>
    <row r="117" spans="21:23" ht="14.5" x14ac:dyDescent="0.35">
      <c r="U117" s="194"/>
      <c r="V117" s="194"/>
      <c r="W117" s="194"/>
    </row>
    <row r="118" spans="21:23" ht="14.5" x14ac:dyDescent="0.35">
      <c r="U118" s="194"/>
      <c r="V118" s="194"/>
      <c r="W118" s="194"/>
    </row>
    <row r="119" spans="21:23" ht="14.5" x14ac:dyDescent="0.35">
      <c r="U119" s="194"/>
      <c r="V119" s="194"/>
      <c r="W119" s="194"/>
    </row>
    <row r="120" spans="21:23" ht="14.5" x14ac:dyDescent="0.35">
      <c r="U120" s="194"/>
      <c r="V120" s="194"/>
      <c r="W120" s="194"/>
    </row>
    <row r="121" spans="21:23" ht="14.5" x14ac:dyDescent="0.35">
      <c r="U121" s="194"/>
      <c r="V121" s="194"/>
      <c r="W121" s="194"/>
    </row>
    <row r="122" spans="21:23" ht="14.5" x14ac:dyDescent="0.35">
      <c r="U122" s="194"/>
      <c r="V122" s="194"/>
      <c r="W122" s="194"/>
    </row>
    <row r="123" spans="21:23" ht="14.5" x14ac:dyDescent="0.35">
      <c r="U123" s="194"/>
      <c r="V123" s="194"/>
      <c r="W123" s="194"/>
    </row>
    <row r="124" spans="21:23" ht="14.5" x14ac:dyDescent="0.35">
      <c r="U124" s="194"/>
      <c r="V124" s="194"/>
      <c r="W124" s="194"/>
    </row>
    <row r="125" spans="21:23" ht="14.5" x14ac:dyDescent="0.35">
      <c r="U125" s="194"/>
      <c r="V125" s="194"/>
      <c r="W125" s="194"/>
    </row>
    <row r="126" spans="21:23" ht="14.5" x14ac:dyDescent="0.35">
      <c r="U126" s="194"/>
      <c r="V126" s="194"/>
      <c r="W126" s="194"/>
    </row>
    <row r="127" spans="21:23" ht="14.5" x14ac:dyDescent="0.35">
      <c r="U127" s="194"/>
      <c r="V127" s="194"/>
      <c r="W127" s="194"/>
    </row>
    <row r="128" spans="21:23" ht="14.5" x14ac:dyDescent="0.35">
      <c r="U128" s="194"/>
      <c r="V128" s="194"/>
      <c r="W128" s="194"/>
    </row>
    <row r="129" spans="21:23" ht="14.5" x14ac:dyDescent="0.35">
      <c r="U129" s="194"/>
      <c r="V129" s="194"/>
      <c r="W129" s="194"/>
    </row>
    <row r="130" spans="21:23" ht="14.5" x14ac:dyDescent="0.35">
      <c r="U130" s="194"/>
      <c r="V130" s="194"/>
      <c r="W130" s="194"/>
    </row>
    <row r="131" spans="21:23" ht="14.5" x14ac:dyDescent="0.35">
      <c r="U131" s="194"/>
      <c r="V131" s="194"/>
      <c r="W131" s="194"/>
    </row>
    <row r="132" spans="21:23" ht="14.5" x14ac:dyDescent="0.35">
      <c r="U132" s="194"/>
      <c r="V132" s="194"/>
      <c r="W132" s="194"/>
    </row>
    <row r="133" spans="21:23" ht="14.5" x14ac:dyDescent="0.35">
      <c r="U133" s="194"/>
      <c r="V133" s="194"/>
      <c r="W133" s="194"/>
    </row>
    <row r="134" spans="21:23" ht="14.5" x14ac:dyDescent="0.35">
      <c r="U134" s="194"/>
      <c r="V134" s="194"/>
      <c r="W134" s="194"/>
    </row>
    <row r="135" spans="21:23" ht="14.5" x14ac:dyDescent="0.35">
      <c r="U135" s="194"/>
      <c r="V135" s="194"/>
      <c r="W135" s="194"/>
    </row>
    <row r="136" spans="21:23" ht="14.5" x14ac:dyDescent="0.35">
      <c r="U136" s="194"/>
      <c r="V136" s="194"/>
      <c r="W136" s="194"/>
    </row>
    <row r="137" spans="21:23" ht="14.5" x14ac:dyDescent="0.35">
      <c r="U137" s="194"/>
      <c r="V137" s="194"/>
      <c r="W137" s="194"/>
    </row>
    <row r="138" spans="21:23" ht="14.5" x14ac:dyDescent="0.35">
      <c r="U138" s="194"/>
      <c r="V138" s="194"/>
      <c r="W138" s="194"/>
    </row>
    <row r="139" spans="21:23" ht="14.5" x14ac:dyDescent="0.35">
      <c r="U139" s="194"/>
      <c r="V139" s="194"/>
      <c r="W139" s="194"/>
    </row>
    <row r="140" spans="21:23" ht="14.5" x14ac:dyDescent="0.35">
      <c r="U140" s="194"/>
      <c r="V140" s="194"/>
      <c r="W140" s="194"/>
    </row>
    <row r="141" spans="21:23" ht="14.5" x14ac:dyDescent="0.35">
      <c r="U141" s="194"/>
      <c r="V141" s="194"/>
      <c r="W141" s="194"/>
    </row>
    <row r="142" spans="21:23" ht="14.5" x14ac:dyDescent="0.35">
      <c r="U142" s="194"/>
      <c r="V142" s="194"/>
      <c r="W142" s="194"/>
    </row>
    <row r="143" spans="21:23" ht="14.5" x14ac:dyDescent="0.35">
      <c r="U143" s="194"/>
      <c r="V143" s="194"/>
      <c r="W143" s="194"/>
    </row>
    <row r="144" spans="21:23" ht="14.5" x14ac:dyDescent="0.35">
      <c r="U144" s="194"/>
      <c r="V144" s="194"/>
      <c r="W144" s="194"/>
    </row>
    <row r="145" spans="21:23" ht="14.5" x14ac:dyDescent="0.35">
      <c r="U145" s="194"/>
      <c r="V145" s="194"/>
      <c r="W145" s="194"/>
    </row>
    <row r="146" spans="21:23" ht="14.5" x14ac:dyDescent="0.35">
      <c r="U146" s="194"/>
      <c r="V146" s="194"/>
      <c r="W146" s="194"/>
    </row>
    <row r="147" spans="21:23" ht="14.5" x14ac:dyDescent="0.35">
      <c r="U147" s="194"/>
      <c r="V147" s="194"/>
      <c r="W147" s="194"/>
    </row>
    <row r="148" spans="21:23" ht="14.5" x14ac:dyDescent="0.35">
      <c r="U148" s="194"/>
      <c r="V148" s="194"/>
      <c r="W148" s="194"/>
    </row>
    <row r="149" spans="21:23" ht="14.5" x14ac:dyDescent="0.35">
      <c r="U149" s="194"/>
      <c r="V149" s="194"/>
      <c r="W149" s="194"/>
    </row>
    <row r="150" spans="21:23" ht="14.5" x14ac:dyDescent="0.35">
      <c r="U150" s="194"/>
      <c r="V150" s="194"/>
      <c r="W150" s="194"/>
    </row>
    <row r="151" spans="21:23" ht="14.5" x14ac:dyDescent="0.35">
      <c r="U151" s="194"/>
      <c r="V151" s="194"/>
      <c r="W151" s="194"/>
    </row>
    <row r="152" spans="21:23" ht="14.5" x14ac:dyDescent="0.35">
      <c r="U152" s="194"/>
      <c r="V152" s="194"/>
      <c r="W152" s="194"/>
    </row>
    <row r="153" spans="21:23" ht="14.5" x14ac:dyDescent="0.35">
      <c r="U153" s="194"/>
      <c r="V153" s="194"/>
      <c r="W153" s="194"/>
    </row>
    <row r="154" spans="21:23" ht="14.5" x14ac:dyDescent="0.35">
      <c r="U154" s="194"/>
      <c r="V154" s="194"/>
      <c r="W154" s="194"/>
    </row>
    <row r="155" spans="21:23" ht="14.5" x14ac:dyDescent="0.35">
      <c r="U155" s="194"/>
      <c r="V155" s="194"/>
      <c r="W155" s="194"/>
    </row>
    <row r="156" spans="21:23" ht="14.5" x14ac:dyDescent="0.35">
      <c r="U156" s="194"/>
      <c r="V156" s="194"/>
      <c r="W156" s="194"/>
    </row>
    <row r="157" spans="21:23" ht="14.4" customHeight="1" x14ac:dyDescent="0.35">
      <c r="U157" s="194"/>
      <c r="V157" s="194"/>
      <c r="W157" s="194"/>
    </row>
    <row r="158" spans="21:23" ht="14.4" customHeight="1" x14ac:dyDescent="0.35">
      <c r="U158" s="194"/>
      <c r="V158" s="194"/>
      <c r="W158" s="194"/>
    </row>
    <row r="159" spans="21:23" ht="14.5" x14ac:dyDescent="0.35">
      <c r="U159" s="194"/>
      <c r="V159" s="194"/>
      <c r="W159" s="194"/>
    </row>
    <row r="160" spans="21:23" ht="14.5" x14ac:dyDescent="0.35">
      <c r="U160" s="194"/>
      <c r="V160" s="194"/>
      <c r="W160" s="194"/>
    </row>
    <row r="161" spans="21:23" ht="14.4" customHeight="1" x14ac:dyDescent="0.35">
      <c r="U161" s="194"/>
      <c r="V161" s="194"/>
      <c r="W161" s="194"/>
    </row>
    <row r="162" spans="21:23" ht="14.4" customHeight="1" x14ac:dyDescent="0.35">
      <c r="U162" s="194"/>
      <c r="V162" s="194"/>
      <c r="W162" s="194"/>
    </row>
    <row r="163" spans="21:23" ht="14.5" x14ac:dyDescent="0.35">
      <c r="U163" s="194"/>
      <c r="V163" s="194"/>
      <c r="W163" s="194"/>
    </row>
    <row r="164" spans="21:23" ht="14.5" x14ac:dyDescent="0.35">
      <c r="U164" s="194"/>
      <c r="V164" s="194"/>
      <c r="W164" s="194"/>
    </row>
    <row r="165" spans="21:23" ht="14.5" x14ac:dyDescent="0.35">
      <c r="U165" s="194"/>
      <c r="V165" s="194"/>
      <c r="W165" s="194"/>
    </row>
    <row r="166" spans="21:23" ht="14.5" x14ac:dyDescent="0.35">
      <c r="U166" s="194"/>
      <c r="V166" s="194"/>
      <c r="W166" s="194"/>
    </row>
    <row r="167" spans="21:23" ht="14.5" x14ac:dyDescent="0.35">
      <c r="U167" s="194"/>
      <c r="V167" s="194"/>
      <c r="W167" s="194"/>
    </row>
    <row r="168" spans="21:23" ht="14.5" x14ac:dyDescent="0.35">
      <c r="U168" s="194"/>
      <c r="V168" s="194"/>
      <c r="W168" s="194"/>
    </row>
    <row r="169" spans="21:23" ht="14.5" x14ac:dyDescent="0.35">
      <c r="U169" s="194"/>
      <c r="V169" s="194"/>
      <c r="W169" s="194"/>
    </row>
    <row r="170" spans="21:23" ht="14.5" x14ac:dyDescent="0.35">
      <c r="U170" s="194"/>
      <c r="V170" s="194"/>
      <c r="W170" s="194"/>
    </row>
    <row r="171" spans="21:23" ht="14.5" x14ac:dyDescent="0.35">
      <c r="U171" s="194"/>
      <c r="V171" s="194"/>
      <c r="W171" s="194"/>
    </row>
    <row r="172" spans="21:23" ht="14.5" x14ac:dyDescent="0.35">
      <c r="U172" s="194"/>
      <c r="V172" s="194"/>
      <c r="W172" s="194"/>
    </row>
    <row r="173" spans="21:23" ht="14.5" x14ac:dyDescent="0.35">
      <c r="U173" s="194"/>
      <c r="V173" s="194"/>
      <c r="W173" s="194"/>
    </row>
    <row r="174" spans="21:23" ht="14.5" x14ac:dyDescent="0.35">
      <c r="U174" s="194"/>
      <c r="V174" s="194"/>
      <c r="W174" s="194"/>
    </row>
    <row r="175" spans="21:23" ht="14.5" x14ac:dyDescent="0.35">
      <c r="U175" s="194"/>
      <c r="V175" s="194"/>
      <c r="W175" s="194"/>
    </row>
    <row r="176" spans="21:23" ht="14.5" x14ac:dyDescent="0.35">
      <c r="U176" s="194"/>
      <c r="V176" s="194"/>
      <c r="W176" s="194"/>
    </row>
    <row r="177" spans="21:23" ht="14.5" x14ac:dyDescent="0.35">
      <c r="U177" s="194"/>
      <c r="V177" s="194"/>
      <c r="W177" s="194"/>
    </row>
    <row r="178" spans="21:23" ht="14.5" x14ac:dyDescent="0.35">
      <c r="U178" s="194"/>
      <c r="V178" s="194"/>
      <c r="W178" s="194"/>
    </row>
    <row r="179" spans="21:23" ht="14.5" x14ac:dyDescent="0.35">
      <c r="U179" s="194"/>
      <c r="V179" s="194"/>
      <c r="W179" s="194"/>
    </row>
    <row r="180" spans="21:23" ht="14.5" x14ac:dyDescent="0.35">
      <c r="U180" s="194"/>
      <c r="V180" s="194"/>
      <c r="W180" s="194"/>
    </row>
    <row r="181" spans="21:23" ht="14.5" x14ac:dyDescent="0.35">
      <c r="U181" s="194"/>
      <c r="V181" s="194"/>
      <c r="W181" s="194"/>
    </row>
    <row r="182" spans="21:23" ht="14.5" x14ac:dyDescent="0.35">
      <c r="U182" s="194"/>
      <c r="V182" s="194"/>
      <c r="W182" s="194"/>
    </row>
    <row r="183" spans="21:23" ht="14.5" x14ac:dyDescent="0.35">
      <c r="U183" s="194"/>
      <c r="V183" s="194"/>
      <c r="W183" s="194"/>
    </row>
    <row r="184" spans="21:23" ht="14.5" x14ac:dyDescent="0.35">
      <c r="U184" s="194"/>
      <c r="V184" s="194"/>
      <c r="W184" s="194"/>
    </row>
    <row r="185" spans="21:23" ht="14.5" x14ac:dyDescent="0.35">
      <c r="U185" s="194"/>
      <c r="V185" s="194"/>
      <c r="W185" s="194"/>
    </row>
    <row r="186" spans="21:23" ht="14.5" x14ac:dyDescent="0.35">
      <c r="U186" s="194"/>
      <c r="V186" s="194"/>
      <c r="W186" s="194"/>
    </row>
    <row r="187" spans="21:23" ht="14.5" x14ac:dyDescent="0.35">
      <c r="U187" s="194"/>
      <c r="V187" s="194"/>
      <c r="W187" s="194"/>
    </row>
    <row r="188" spans="21:23" ht="14.5" x14ac:dyDescent="0.35">
      <c r="U188" s="194"/>
      <c r="V188" s="194"/>
      <c r="W188" s="194"/>
    </row>
    <row r="189" spans="21:23" ht="14.5" x14ac:dyDescent="0.35">
      <c r="U189" s="194"/>
      <c r="V189" s="194"/>
      <c r="W189" s="194"/>
    </row>
    <row r="190" spans="21:23" ht="14.5" x14ac:dyDescent="0.35">
      <c r="U190" s="194"/>
      <c r="V190" s="194"/>
      <c r="W190" s="194"/>
    </row>
    <row r="191" spans="21:23" ht="14.5" x14ac:dyDescent="0.35">
      <c r="U191" s="194"/>
      <c r="V191" s="194"/>
      <c r="W191" s="194"/>
    </row>
    <row r="192" spans="21:23" ht="14.5" x14ac:dyDescent="0.35">
      <c r="U192" s="194"/>
      <c r="V192" s="194"/>
      <c r="W192" s="194"/>
    </row>
    <row r="193" spans="21:23" ht="14.5" x14ac:dyDescent="0.35">
      <c r="U193" s="194"/>
      <c r="V193" s="194"/>
      <c r="W193" s="194"/>
    </row>
    <row r="194" spans="21:23" ht="14.5" x14ac:dyDescent="0.35">
      <c r="U194" s="194"/>
      <c r="V194" s="194"/>
      <c r="W194" s="194"/>
    </row>
    <row r="195" spans="21:23" ht="14.5" x14ac:dyDescent="0.35">
      <c r="U195" s="194"/>
      <c r="V195" s="194"/>
      <c r="W195" s="194"/>
    </row>
    <row r="196" spans="21:23" ht="14.5" x14ac:dyDescent="0.35">
      <c r="U196" s="194"/>
      <c r="V196" s="194"/>
      <c r="W196" s="194"/>
    </row>
    <row r="197" spans="21:23" ht="14.5" x14ac:dyDescent="0.35">
      <c r="U197" s="194"/>
      <c r="V197" s="194"/>
      <c r="W197" s="194"/>
    </row>
    <row r="198" spans="21:23" ht="14.5" x14ac:dyDescent="0.35">
      <c r="U198" s="194"/>
      <c r="V198" s="194"/>
      <c r="W198" s="194"/>
    </row>
    <row r="199" spans="21:23" ht="14.5" x14ac:dyDescent="0.35">
      <c r="U199" s="194"/>
      <c r="V199" s="194"/>
      <c r="W199" s="194"/>
    </row>
    <row r="200" spans="21:23" ht="14.5" x14ac:dyDescent="0.35">
      <c r="U200" s="194"/>
      <c r="V200" s="194"/>
      <c r="W200" s="194"/>
    </row>
    <row r="201" spans="21:23" ht="14.5" x14ac:dyDescent="0.35">
      <c r="U201" s="194"/>
      <c r="V201" s="194"/>
      <c r="W201" s="194"/>
    </row>
    <row r="202" spans="21:23" ht="14.5" x14ac:dyDescent="0.35">
      <c r="U202" s="194"/>
      <c r="V202" s="194"/>
      <c r="W202" s="194"/>
    </row>
    <row r="203" spans="21:23" ht="14.5" x14ac:dyDescent="0.35">
      <c r="U203" s="194"/>
      <c r="V203" s="194"/>
      <c r="W203" s="194"/>
    </row>
    <row r="204" spans="21:23" ht="14.5" x14ac:dyDescent="0.35">
      <c r="U204" s="194"/>
      <c r="V204" s="194"/>
      <c r="W204" s="194"/>
    </row>
    <row r="205" spans="21:23" ht="14.5" x14ac:dyDescent="0.35">
      <c r="U205" s="194"/>
      <c r="V205" s="194"/>
      <c r="W205" s="194"/>
    </row>
    <row r="206" spans="21:23" ht="14.5" x14ac:dyDescent="0.35">
      <c r="U206" s="194"/>
      <c r="V206" s="194"/>
      <c r="W206" s="194"/>
    </row>
    <row r="207" spans="21:23" ht="14.5" x14ac:dyDescent="0.35">
      <c r="U207" s="194"/>
      <c r="V207" s="194"/>
      <c r="W207" s="194"/>
    </row>
    <row r="208" spans="21:23" ht="14.5" x14ac:dyDescent="0.35">
      <c r="U208" s="194"/>
      <c r="V208" s="194"/>
      <c r="W208" s="194"/>
    </row>
    <row r="209" spans="21:23" ht="14.5" x14ac:dyDescent="0.35">
      <c r="U209" s="194"/>
      <c r="V209" s="194"/>
      <c r="W209" s="194"/>
    </row>
    <row r="210" spans="21:23" ht="14.5" x14ac:dyDescent="0.35">
      <c r="U210" s="194"/>
      <c r="V210" s="194"/>
      <c r="W210" s="194"/>
    </row>
    <row r="211" spans="21:23" ht="14.5" x14ac:dyDescent="0.35">
      <c r="U211" s="194"/>
      <c r="V211" s="194"/>
      <c r="W211" s="194"/>
    </row>
    <row r="212" spans="21:23" ht="14.5" x14ac:dyDescent="0.35">
      <c r="U212" s="194"/>
      <c r="V212" s="194"/>
      <c r="W212" s="194"/>
    </row>
    <row r="213" spans="21:23" ht="14.5" x14ac:dyDescent="0.35">
      <c r="U213" s="194"/>
      <c r="V213" s="194"/>
      <c r="W213" s="194"/>
    </row>
    <row r="214" spans="21:23" ht="14.5" x14ac:dyDescent="0.35">
      <c r="U214" s="194"/>
      <c r="V214" s="194"/>
      <c r="W214" s="194"/>
    </row>
    <row r="215" spans="21:23" ht="14.5" x14ac:dyDescent="0.35">
      <c r="U215" s="194"/>
      <c r="V215" s="194"/>
      <c r="W215" s="194"/>
    </row>
    <row r="216" spans="21:23" ht="14.5" x14ac:dyDescent="0.35">
      <c r="U216" s="194"/>
      <c r="V216" s="194"/>
      <c r="W216" s="194"/>
    </row>
    <row r="217" spans="21:23" ht="14.5" x14ac:dyDescent="0.35">
      <c r="U217" s="194"/>
      <c r="V217" s="194"/>
      <c r="W217" s="194"/>
    </row>
    <row r="218" spans="21:23" ht="14.5" x14ac:dyDescent="0.35">
      <c r="U218" s="194"/>
      <c r="V218" s="194"/>
      <c r="W218" s="194"/>
    </row>
    <row r="219" spans="21:23" ht="14.5" x14ac:dyDescent="0.35">
      <c r="U219" s="194"/>
      <c r="V219" s="194"/>
      <c r="W219" s="194"/>
    </row>
    <row r="220" spans="21:23" ht="14.5" x14ac:dyDescent="0.35">
      <c r="U220" s="194"/>
      <c r="V220" s="194"/>
      <c r="W220" s="194"/>
    </row>
    <row r="221" spans="21:23" ht="14.5" x14ac:dyDescent="0.35">
      <c r="U221" s="194"/>
      <c r="V221" s="194"/>
      <c r="W221" s="194"/>
    </row>
    <row r="222" spans="21:23" ht="14.5" x14ac:dyDescent="0.35">
      <c r="U222" s="194"/>
      <c r="V222" s="194"/>
      <c r="W222" s="194"/>
    </row>
    <row r="223" spans="21:23" ht="14.5" x14ac:dyDescent="0.35">
      <c r="U223" s="194"/>
      <c r="V223" s="194"/>
      <c r="W223" s="194"/>
    </row>
    <row r="224" spans="21:23" ht="14.5" x14ac:dyDescent="0.35">
      <c r="U224" s="194"/>
      <c r="V224" s="194"/>
      <c r="W224" s="194"/>
    </row>
    <row r="225" spans="21:23" ht="14.5" x14ac:dyDescent="0.35">
      <c r="U225" s="194"/>
      <c r="V225" s="194"/>
      <c r="W225" s="194"/>
    </row>
    <row r="226" spans="21:23" ht="14.5" x14ac:dyDescent="0.35">
      <c r="U226" s="194"/>
      <c r="V226" s="194"/>
      <c r="W226" s="194"/>
    </row>
    <row r="227" spans="21:23" ht="14.5" x14ac:dyDescent="0.35">
      <c r="U227" s="194"/>
      <c r="V227" s="194"/>
      <c r="W227" s="194"/>
    </row>
    <row r="228" spans="21:23" ht="14.5" x14ac:dyDescent="0.35">
      <c r="U228" s="194"/>
      <c r="V228" s="194"/>
      <c r="W228" s="194"/>
    </row>
    <row r="229" spans="21:23" ht="14.5" x14ac:dyDescent="0.35">
      <c r="U229" s="194"/>
      <c r="V229" s="194"/>
      <c r="W229" s="194"/>
    </row>
    <row r="230" spans="21:23" ht="14.5" x14ac:dyDescent="0.35">
      <c r="U230" s="194"/>
      <c r="V230" s="194"/>
      <c r="W230" s="194"/>
    </row>
    <row r="231" spans="21:23" ht="14.5" x14ac:dyDescent="0.35">
      <c r="U231" s="194"/>
      <c r="V231" s="194"/>
      <c r="W231" s="194"/>
    </row>
    <row r="232" spans="21:23" ht="14.5" x14ac:dyDescent="0.35">
      <c r="U232" s="194"/>
      <c r="V232" s="194"/>
      <c r="W232" s="194"/>
    </row>
    <row r="233" spans="21:23" ht="14.5" x14ac:dyDescent="0.35">
      <c r="U233" s="194"/>
      <c r="V233" s="194"/>
      <c r="W233" s="194"/>
    </row>
    <row r="234" spans="21:23" ht="14.5" x14ac:dyDescent="0.35">
      <c r="U234" s="194"/>
      <c r="V234" s="194"/>
      <c r="W234" s="194"/>
    </row>
    <row r="235" spans="21:23" ht="14.5" x14ac:dyDescent="0.35">
      <c r="U235" s="194"/>
      <c r="V235" s="194"/>
      <c r="W235" s="194"/>
    </row>
    <row r="236" spans="21:23" ht="14.5" x14ac:dyDescent="0.35">
      <c r="U236" s="194"/>
      <c r="V236" s="194"/>
      <c r="W236" s="194"/>
    </row>
    <row r="237" spans="21:23" ht="14.5" x14ac:dyDescent="0.35">
      <c r="U237" s="194"/>
      <c r="V237" s="194"/>
      <c r="W237" s="194"/>
    </row>
    <row r="238" spans="21:23" ht="14.5" x14ac:dyDescent="0.35">
      <c r="U238" s="194"/>
      <c r="V238" s="194"/>
      <c r="W238" s="194"/>
    </row>
    <row r="239" spans="21:23" ht="14.5" x14ac:dyDescent="0.35">
      <c r="U239" s="194"/>
      <c r="V239" s="194"/>
      <c r="W239" s="194"/>
    </row>
    <row r="240" spans="21:23" ht="14.5" x14ac:dyDescent="0.35">
      <c r="U240" s="194"/>
      <c r="V240" s="194"/>
      <c r="W240" s="194"/>
    </row>
    <row r="241" spans="21:23" ht="14.5" x14ac:dyDescent="0.35">
      <c r="U241" s="194"/>
      <c r="V241" s="194"/>
      <c r="W241" s="194"/>
    </row>
    <row r="242" spans="21:23" ht="14.5" x14ac:dyDescent="0.35">
      <c r="U242" s="194"/>
      <c r="V242" s="194"/>
      <c r="W242" s="194"/>
    </row>
    <row r="243" spans="21:23" ht="14.5" x14ac:dyDescent="0.35">
      <c r="U243" s="194"/>
      <c r="V243" s="194"/>
      <c r="W243" s="194"/>
    </row>
    <row r="244" spans="21:23" ht="14.5" x14ac:dyDescent="0.35">
      <c r="U244" s="194"/>
      <c r="V244" s="194"/>
      <c r="W244" s="194"/>
    </row>
    <row r="245" spans="21:23" ht="14.5" x14ac:dyDescent="0.35">
      <c r="U245" s="194"/>
      <c r="V245" s="194"/>
      <c r="W245" s="194"/>
    </row>
    <row r="246" spans="21:23" ht="14.5" x14ac:dyDescent="0.35">
      <c r="U246" s="194"/>
      <c r="V246" s="194"/>
      <c r="W246" s="194"/>
    </row>
    <row r="247" spans="21:23" ht="14.5" x14ac:dyDescent="0.35">
      <c r="U247" s="194"/>
      <c r="V247" s="194"/>
      <c r="W247" s="194"/>
    </row>
    <row r="248" spans="21:23" ht="14.4" customHeight="1" x14ac:dyDescent="0.35">
      <c r="U248" s="194"/>
      <c r="V248" s="194"/>
      <c r="W248" s="194"/>
    </row>
    <row r="249" spans="21:23" ht="14.4" customHeight="1" x14ac:dyDescent="0.35">
      <c r="U249" s="194"/>
      <c r="V249" s="194"/>
      <c r="W249" s="194"/>
    </row>
    <row r="250" spans="21:23" ht="14.4" customHeight="1" x14ac:dyDescent="0.35">
      <c r="U250" s="194"/>
      <c r="V250" s="194"/>
      <c r="W250" s="194"/>
    </row>
    <row r="251" spans="21:23" ht="14.4" customHeight="1" x14ac:dyDescent="0.35">
      <c r="U251" s="194"/>
      <c r="V251" s="194"/>
      <c r="W251" s="194"/>
    </row>
    <row r="252" spans="21:23" ht="14.5" x14ac:dyDescent="0.35">
      <c r="U252" s="194"/>
      <c r="V252" s="194"/>
      <c r="W252" s="194"/>
    </row>
    <row r="253" spans="21:23" ht="14.5" x14ac:dyDescent="0.35">
      <c r="U253" s="194"/>
      <c r="V253" s="194"/>
      <c r="W253" s="194"/>
    </row>
    <row r="254" spans="21:23" ht="14.5" x14ac:dyDescent="0.35">
      <c r="U254" s="194"/>
      <c r="V254" s="194"/>
      <c r="W254" s="194"/>
    </row>
    <row r="255" spans="21:23" ht="14.5" x14ac:dyDescent="0.35">
      <c r="U255" s="194"/>
      <c r="V255" s="194"/>
      <c r="W255" s="194"/>
    </row>
    <row r="256" spans="21:23" ht="14.5" x14ac:dyDescent="0.35">
      <c r="U256" s="194"/>
      <c r="V256" s="194"/>
      <c r="W256" s="194"/>
    </row>
    <row r="257" spans="21:23" ht="14.5" x14ac:dyDescent="0.35">
      <c r="U257" s="194"/>
      <c r="V257" s="194"/>
      <c r="W257" s="194"/>
    </row>
    <row r="258" spans="21:23" ht="14.5" x14ac:dyDescent="0.35">
      <c r="U258" s="194"/>
      <c r="V258" s="194"/>
      <c r="W258" s="194"/>
    </row>
    <row r="259" spans="21:23" ht="14.5" x14ac:dyDescent="0.35">
      <c r="U259" s="194"/>
      <c r="V259" s="194"/>
      <c r="W259" s="194"/>
    </row>
    <row r="260" spans="21:23" ht="14.5" x14ac:dyDescent="0.35">
      <c r="U260" s="194"/>
      <c r="V260" s="194"/>
      <c r="W260" s="194"/>
    </row>
    <row r="261" spans="21:23" ht="14.5" x14ac:dyDescent="0.35">
      <c r="U261" s="194"/>
      <c r="V261" s="194"/>
      <c r="W261" s="194"/>
    </row>
    <row r="262" spans="21:23" ht="14.5" x14ac:dyDescent="0.35">
      <c r="U262" s="194"/>
      <c r="V262" s="194"/>
      <c r="W262" s="194"/>
    </row>
    <row r="263" spans="21:23" ht="14.5" x14ac:dyDescent="0.35">
      <c r="U263" s="194"/>
      <c r="V263" s="194"/>
      <c r="W263" s="194"/>
    </row>
    <row r="264" spans="21:23" ht="14.5" x14ac:dyDescent="0.35">
      <c r="U264" s="194"/>
      <c r="V264" s="194"/>
      <c r="W264" s="194"/>
    </row>
    <row r="265" spans="21:23" ht="14.5" x14ac:dyDescent="0.35">
      <c r="U265" s="194"/>
      <c r="V265" s="194"/>
      <c r="W265" s="194"/>
    </row>
    <row r="266" spans="21:23" ht="14.5" x14ac:dyDescent="0.35">
      <c r="U266" s="194"/>
      <c r="V266" s="194"/>
      <c r="W266" s="194"/>
    </row>
    <row r="267" spans="21:23" ht="14.5" x14ac:dyDescent="0.35">
      <c r="U267" s="194"/>
      <c r="V267" s="194"/>
      <c r="W267" s="194"/>
    </row>
    <row r="268" spans="21:23" ht="14.5" x14ac:dyDescent="0.35">
      <c r="U268" s="194"/>
      <c r="V268" s="194"/>
      <c r="W268" s="194"/>
    </row>
    <row r="269" spans="21:23" ht="14.5" x14ac:dyDescent="0.35">
      <c r="U269" s="194"/>
      <c r="V269" s="194"/>
      <c r="W269" s="194"/>
    </row>
    <row r="270" spans="21:23" ht="14.5" x14ac:dyDescent="0.35">
      <c r="U270" s="194"/>
      <c r="V270" s="194"/>
      <c r="W270" s="194"/>
    </row>
    <row r="271" spans="21:23" ht="14.5" x14ac:dyDescent="0.35">
      <c r="U271" s="194"/>
      <c r="V271" s="194"/>
      <c r="W271" s="194"/>
    </row>
    <row r="272" spans="21:23" ht="14.5" x14ac:dyDescent="0.35">
      <c r="U272" s="194"/>
      <c r="V272" s="194"/>
      <c r="W272" s="194"/>
    </row>
    <row r="273" spans="21:23" ht="14.5" x14ac:dyDescent="0.35">
      <c r="U273" s="194"/>
      <c r="V273" s="194"/>
      <c r="W273" s="194"/>
    </row>
    <row r="274" spans="21:23" ht="14.5" x14ac:dyDescent="0.35">
      <c r="U274" s="194"/>
      <c r="V274" s="194"/>
      <c r="W274" s="194"/>
    </row>
    <row r="275" spans="21:23" ht="14.5" x14ac:dyDescent="0.35">
      <c r="U275" s="194"/>
      <c r="V275" s="194"/>
      <c r="W275" s="194"/>
    </row>
    <row r="276" spans="21:23" ht="14.5" x14ac:dyDescent="0.35">
      <c r="U276" s="194"/>
      <c r="V276" s="194"/>
      <c r="W276" s="194"/>
    </row>
    <row r="277" spans="21:23" ht="14.5" x14ac:dyDescent="0.35">
      <c r="U277" s="194"/>
      <c r="V277" s="194"/>
      <c r="W277" s="194"/>
    </row>
    <row r="278" spans="21:23" ht="14.5" x14ac:dyDescent="0.35">
      <c r="U278" s="194"/>
      <c r="V278" s="194"/>
      <c r="W278" s="194"/>
    </row>
    <row r="279" spans="21:23" ht="14.5" x14ac:dyDescent="0.35">
      <c r="U279" s="194"/>
      <c r="V279" s="194"/>
      <c r="W279" s="194"/>
    </row>
    <row r="280" spans="21:23" ht="14.5" x14ac:dyDescent="0.35">
      <c r="U280" s="194"/>
      <c r="V280" s="194"/>
      <c r="W280" s="194"/>
    </row>
    <row r="281" spans="21:23" ht="14.5" x14ac:dyDescent="0.35">
      <c r="U281" s="194"/>
      <c r="V281" s="194"/>
      <c r="W281" s="194"/>
    </row>
    <row r="282" spans="21:23" ht="14.5" x14ac:dyDescent="0.35">
      <c r="U282" s="194"/>
      <c r="V282" s="194"/>
      <c r="W282" s="194"/>
    </row>
    <row r="283" spans="21:23" ht="14.5" x14ac:dyDescent="0.35">
      <c r="U283" s="194"/>
      <c r="V283" s="194"/>
      <c r="W283" s="194"/>
    </row>
    <row r="284" spans="21:23" ht="14.5" x14ac:dyDescent="0.35">
      <c r="U284" s="194"/>
      <c r="V284" s="194"/>
      <c r="W284" s="194"/>
    </row>
    <row r="285" spans="21:23" ht="14.5" x14ac:dyDescent="0.35">
      <c r="U285" s="194"/>
      <c r="V285" s="194"/>
      <c r="W285" s="194"/>
    </row>
    <row r="286" spans="21:23" ht="14.5" x14ac:dyDescent="0.35">
      <c r="U286" s="194"/>
      <c r="V286" s="194"/>
      <c r="W286" s="194"/>
    </row>
    <row r="287" spans="21:23" ht="14.5" x14ac:dyDescent="0.35">
      <c r="U287" s="194"/>
      <c r="V287" s="194"/>
      <c r="W287" s="194"/>
    </row>
    <row r="288" spans="21:23" ht="14.5" x14ac:dyDescent="0.35">
      <c r="U288" s="194"/>
      <c r="V288" s="194"/>
      <c r="W288" s="194"/>
    </row>
    <row r="289" spans="21:23" ht="14.5" x14ac:dyDescent="0.35">
      <c r="U289" s="194"/>
      <c r="V289" s="194"/>
      <c r="W289" s="194"/>
    </row>
    <row r="290" spans="21:23" ht="14.5" x14ac:dyDescent="0.35">
      <c r="U290" s="194"/>
      <c r="V290" s="194"/>
      <c r="W290" s="194"/>
    </row>
    <row r="291" spans="21:23" ht="14.5" x14ac:dyDescent="0.35">
      <c r="U291" s="194"/>
      <c r="V291" s="194"/>
      <c r="W291" s="194"/>
    </row>
    <row r="292" spans="21:23" ht="14.5" x14ac:dyDescent="0.35">
      <c r="U292" s="194"/>
      <c r="V292" s="194"/>
      <c r="W292" s="194"/>
    </row>
    <row r="293" spans="21:23" ht="14.5" x14ac:dyDescent="0.35">
      <c r="U293" s="194"/>
      <c r="V293" s="194"/>
      <c r="W293" s="194"/>
    </row>
    <row r="294" spans="21:23" ht="14.5" x14ac:dyDescent="0.35">
      <c r="U294" s="194"/>
      <c r="V294" s="194"/>
      <c r="W294" s="194"/>
    </row>
    <row r="295" spans="21:23" ht="14.5" x14ac:dyDescent="0.35">
      <c r="U295" s="194"/>
      <c r="V295" s="194"/>
      <c r="W295" s="194"/>
    </row>
    <row r="296" spans="21:23" ht="14.5" x14ac:dyDescent="0.35">
      <c r="U296" s="194"/>
      <c r="V296" s="194"/>
      <c r="W296" s="194"/>
    </row>
    <row r="297" spans="21:23" ht="14.5" x14ac:dyDescent="0.35">
      <c r="U297" s="194"/>
      <c r="V297" s="194"/>
      <c r="W297" s="194"/>
    </row>
    <row r="298" spans="21:23" ht="14.4" customHeight="1" x14ac:dyDescent="0.35">
      <c r="U298" s="194"/>
      <c r="V298" s="194"/>
      <c r="W298" s="194"/>
    </row>
    <row r="299" spans="21:23" ht="14.4" customHeight="1" x14ac:dyDescent="0.35">
      <c r="U299" s="194"/>
      <c r="V299" s="194"/>
      <c r="W299" s="194"/>
    </row>
    <row r="300" spans="21:23" ht="14.4" customHeight="1" x14ac:dyDescent="0.35">
      <c r="U300" s="194"/>
      <c r="V300" s="194"/>
      <c r="W300" s="194"/>
    </row>
    <row r="301" spans="21:23" ht="14.4" customHeight="1" x14ac:dyDescent="0.35">
      <c r="U301" s="194"/>
      <c r="V301" s="194"/>
      <c r="W301" s="194"/>
    </row>
    <row r="302" spans="21:23" ht="14.5" x14ac:dyDescent="0.35">
      <c r="U302" s="194"/>
      <c r="V302" s="194"/>
      <c r="W302" s="194"/>
    </row>
    <row r="303" spans="21:23" ht="14.5" x14ac:dyDescent="0.35">
      <c r="U303" s="194"/>
      <c r="V303" s="194"/>
      <c r="W303" s="194"/>
    </row>
    <row r="304" spans="21:23" ht="14.5" x14ac:dyDescent="0.35">
      <c r="U304" s="194"/>
      <c r="V304" s="194"/>
      <c r="W304" s="194"/>
    </row>
    <row r="305" spans="21:23" ht="14.5" x14ac:dyDescent="0.35">
      <c r="U305" s="194"/>
      <c r="V305" s="194"/>
      <c r="W305" s="194"/>
    </row>
    <row r="306" spans="21:23" ht="14.5" x14ac:dyDescent="0.35">
      <c r="U306" s="194"/>
      <c r="V306" s="194"/>
      <c r="W306" s="194"/>
    </row>
    <row r="307" spans="21:23" ht="14.5" x14ac:dyDescent="0.35">
      <c r="U307" s="194"/>
      <c r="V307" s="194"/>
      <c r="W307" s="194"/>
    </row>
    <row r="308" spans="21:23" ht="14.5" x14ac:dyDescent="0.35">
      <c r="U308" s="194"/>
      <c r="V308" s="194"/>
      <c r="W308" s="194"/>
    </row>
    <row r="309" spans="21:23" ht="14.5" x14ac:dyDescent="0.35">
      <c r="U309" s="194"/>
      <c r="V309" s="194"/>
      <c r="W309" s="194"/>
    </row>
    <row r="310" spans="21:23" ht="14.5" x14ac:dyDescent="0.35">
      <c r="U310" s="194"/>
      <c r="V310" s="194"/>
      <c r="W310" s="194"/>
    </row>
    <row r="311" spans="21:23" ht="14.5" x14ac:dyDescent="0.35">
      <c r="U311" s="194"/>
      <c r="V311" s="194"/>
      <c r="W311" s="194"/>
    </row>
    <row r="312" spans="21:23" ht="14.5" x14ac:dyDescent="0.35">
      <c r="U312" s="194"/>
      <c r="V312" s="194"/>
      <c r="W312" s="194"/>
    </row>
    <row r="313" spans="21:23" ht="14.5" x14ac:dyDescent="0.35">
      <c r="U313" s="194"/>
      <c r="V313" s="194"/>
      <c r="W313" s="194"/>
    </row>
    <row r="314" spans="21:23" ht="14.5" x14ac:dyDescent="0.35">
      <c r="U314" s="194"/>
      <c r="V314" s="194"/>
      <c r="W314" s="194"/>
    </row>
    <row r="315" spans="21:23" ht="14.5" x14ac:dyDescent="0.35">
      <c r="U315" s="194"/>
      <c r="V315" s="194"/>
      <c r="W315" s="194"/>
    </row>
    <row r="316" spans="21:23" ht="14.5" x14ac:dyDescent="0.35">
      <c r="U316" s="194"/>
      <c r="V316" s="194"/>
      <c r="W316" s="194"/>
    </row>
    <row r="317" spans="21:23" ht="14.5" x14ac:dyDescent="0.35">
      <c r="U317" s="194"/>
      <c r="V317" s="194"/>
      <c r="W317" s="194"/>
    </row>
    <row r="318" spans="21:23" ht="14.5" x14ac:dyDescent="0.35">
      <c r="U318" s="194"/>
      <c r="V318" s="194"/>
      <c r="W318" s="194"/>
    </row>
    <row r="319" spans="21:23" ht="14.5" x14ac:dyDescent="0.35">
      <c r="U319" s="117">
        <v>0</v>
      </c>
      <c r="V319" s="27">
        <v>0</v>
      </c>
      <c r="W319" s="118">
        <v>0</v>
      </c>
    </row>
    <row r="320" spans="21:23" ht="14.5" x14ac:dyDescent="0.35">
      <c r="U320" s="112" t="s">
        <v>37</v>
      </c>
      <c r="V320" s="12"/>
      <c r="W320" s="113"/>
    </row>
    <row r="321" spans="21:23" ht="15" thickBot="1" x14ac:dyDescent="0.4">
      <c r="U321" s="119"/>
      <c r="V321" s="120"/>
      <c r="W321" s="121"/>
    </row>
    <row r="322" spans="21:23" ht="14.5" hidden="1" x14ac:dyDescent="0.35"/>
    <row r="323" spans="21:23" ht="14.5" hidden="1" x14ac:dyDescent="0.35"/>
    <row r="324" spans="21:23" ht="14.5" hidden="1" x14ac:dyDescent="0.35"/>
    <row r="325" spans="21:23" ht="14.5" hidden="1" x14ac:dyDescent="0.35"/>
    <row r="326" spans="21:23" ht="14.5" hidden="1" x14ac:dyDescent="0.35"/>
    <row r="327" spans="21:23" ht="14.5" hidden="1" x14ac:dyDescent="0.35"/>
    <row r="328" spans="21:23" ht="14.5" hidden="1" x14ac:dyDescent="0.35"/>
    <row r="329" spans="21:23" ht="14.5" hidden="1" x14ac:dyDescent="0.35"/>
    <row r="330" spans="21:23" ht="14.5" hidden="1" x14ac:dyDescent="0.35"/>
    <row r="331" spans="21:23" ht="14.5" hidden="1" x14ac:dyDescent="0.35"/>
    <row r="332" spans="21:23" ht="14.5" hidden="1" x14ac:dyDescent="0.35"/>
    <row r="333" spans="21:23" ht="14.5" hidden="1" x14ac:dyDescent="0.35"/>
    <row r="334" spans="21:23" ht="14.5" hidden="1" x14ac:dyDescent="0.35"/>
    <row r="335" spans="21:23" ht="14.5" hidden="1" x14ac:dyDescent="0.35"/>
    <row r="336" spans="21: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moU7z/LqvfKIVpRcE1IhFo8Rql1h9VDFJnDz6q4oWxNIamCKeHrDWt7uR2/Sw6Ohlqa12gG5imsUfksUwutEKQ==" saltValue="EQ7qNhGO1+/ZdZ4jfa5eiA=="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34"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33" priority="1">
      <formula>$U$3="niet"</formula>
    </cfRule>
  </conditionalFormatting>
  <conditionalFormatting sqref="C8:C43">
    <cfRule type="expression" dxfId="32" priority="17">
      <formula>$U$3="Niet"</formula>
    </cfRule>
    <cfRule type="cellIs" dxfId="31" priority="18" operator="equal">
      <formula>0</formula>
    </cfRule>
    <cfRule type="cellIs" dxfId="30" priority="19" operator="lessThan">
      <formula>$U$6</formula>
    </cfRule>
  </conditionalFormatting>
  <dataValidations count="2">
    <dataValidation type="list" allowBlank="1" showInputMessage="1" showErrorMessage="1" sqref="U3:W3" xr:uid="{290C7BDA-A83B-46E2-9DC4-AEB38857192F}">
      <formula1>"Ja,Niet"</formula1>
    </dataValidation>
    <dataValidation type="list" allowBlank="1" showInputMessage="1" showErrorMessage="1" sqref="F7:S7" xr:uid="{C49F8F8C-E7E8-47F6-84B9-7A1A1DC372BD}">
      <formula1>$AC$7:$AH$7</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5CAB0B4-9AF0-4B62-84B0-B4346E04D6EF}">
          <x14:formula1>
            <xm:f>'Hele Jaar'!$P$10:$P$18</xm:f>
          </x14:formula1>
          <xm:sqref>L50:N50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A2742-AF74-40EB-AFCC-EEB59ACD7194}">
  <sheetPr>
    <tabColor theme="9" tint="0.79998168889431442"/>
  </sheetPr>
  <dimension ref="A1:XFB1716"/>
  <sheetViews>
    <sheetView showGridLines="0" showRowColHeaders="0" zoomScale="70" zoomScaleNormal="70" zoomScaleSheetLayoutView="70" workbookViewId="0">
      <pane xSplit="23" ySplit="32" topLeftCell="X33" activePane="bottomRight" state="frozen"/>
      <selection pane="topRight" activeCell="X1" sqref="X1"/>
      <selection pane="bottomLeft" activeCell="A33" sqref="A33"/>
      <selection pane="bottomRight" activeCell="X33" sqref="X33"/>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175"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ht="14.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84"/>
      <c r="C3" s="298"/>
      <c r="D3" s="299"/>
      <c r="E3" s="300"/>
      <c r="G3" s="301"/>
      <c r="H3" s="302"/>
      <c r="I3" s="303"/>
      <c r="J3" s="302"/>
      <c r="K3" s="303"/>
      <c r="L3" s="302"/>
      <c r="M3" s="303"/>
      <c r="N3" s="302"/>
      <c r="O3" s="303"/>
      <c r="P3" s="302"/>
      <c r="Q3" s="303"/>
      <c r="R3" s="304"/>
      <c r="U3" s="298" t="s">
        <v>24</v>
      </c>
      <c r="V3" s="299"/>
      <c r="W3" s="300"/>
    </row>
    <row r="4" spans="1:35" ht="15" thickBot="1" x14ac:dyDescent="0.4">
      <c r="E4" s="81"/>
    </row>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v>5.5</v>
      </c>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U46" s="194"/>
      <c r="V46" s="194"/>
      <c r="W46" s="194"/>
    </row>
    <row r="47" spans="2:35" ht="14.5" x14ac:dyDescent="0.35">
      <c r="B47" s="270" t="s">
        <v>19</v>
      </c>
      <c r="C47" s="271"/>
      <c r="D47" s="271"/>
      <c r="E47" s="272"/>
      <c r="U47" s="194"/>
      <c r="V47" s="194"/>
      <c r="W47" s="194"/>
    </row>
    <row r="48" spans="2:35" ht="14.5" x14ac:dyDescent="0.35">
      <c r="B48" s="308"/>
      <c r="C48" s="309"/>
      <c r="D48" s="309"/>
      <c r="E48" s="310"/>
      <c r="U48" s="194"/>
      <c r="V48" s="194"/>
      <c r="W48" s="194"/>
    </row>
    <row r="49" spans="2:23" ht="14.5" x14ac:dyDescent="0.35">
      <c r="B49" s="311"/>
      <c r="C49" s="312"/>
      <c r="D49" s="312"/>
      <c r="E49" s="313"/>
      <c r="F49" s="269"/>
      <c r="G49" s="269"/>
      <c r="H49" s="269"/>
      <c r="I49" s="269"/>
      <c r="J49" s="269"/>
      <c r="K49" s="269"/>
      <c r="U49" s="194"/>
      <c r="V49" s="194"/>
      <c r="W49" s="194"/>
    </row>
    <row r="50" spans="2:23" ht="14.5" x14ac:dyDescent="0.35">
      <c r="B50" s="311"/>
      <c r="C50" s="312"/>
      <c r="D50" s="312"/>
      <c r="E50" s="313"/>
      <c r="L50" s="151"/>
      <c r="M50" s="151"/>
      <c r="N50" s="151"/>
      <c r="U50" s="194"/>
      <c r="V50" s="194"/>
      <c r="W50" s="194"/>
    </row>
    <row r="51" spans="2:23" ht="14.5" x14ac:dyDescent="0.35">
      <c r="B51" s="311"/>
      <c r="C51" s="312"/>
      <c r="D51" s="312"/>
      <c r="E51" s="313"/>
      <c r="U51" s="194"/>
      <c r="V51" s="194"/>
      <c r="W51" s="194"/>
    </row>
    <row r="52" spans="2:23" ht="14.5" x14ac:dyDescent="0.35">
      <c r="B52" s="311"/>
      <c r="C52" s="312"/>
      <c r="D52" s="312"/>
      <c r="E52" s="313"/>
      <c r="L52" s="98"/>
      <c r="M52" s="98"/>
      <c r="N52" s="98"/>
      <c r="U52" s="194"/>
      <c r="V52" s="194"/>
      <c r="W52" s="194"/>
    </row>
    <row r="53" spans="2:23" ht="14.5" x14ac:dyDescent="0.35">
      <c r="B53" s="311"/>
      <c r="C53" s="312"/>
      <c r="D53" s="312"/>
      <c r="E53" s="313"/>
      <c r="L53" s="98"/>
      <c r="M53" s="98"/>
      <c r="N53" s="98"/>
      <c r="U53" s="194"/>
      <c r="V53" s="194"/>
      <c r="W53" s="194"/>
    </row>
    <row r="54" spans="2:23" ht="14.5" x14ac:dyDescent="0.35">
      <c r="B54" s="314"/>
      <c r="C54" s="315"/>
      <c r="D54" s="315"/>
      <c r="E54" s="316"/>
      <c r="L54" s="98"/>
      <c r="M54" s="98"/>
      <c r="N54" s="98"/>
      <c r="U54" s="194"/>
      <c r="V54" s="194"/>
      <c r="W54" s="194"/>
    </row>
    <row r="55" spans="2:23" ht="14.5" x14ac:dyDescent="0.35">
      <c r="B55" s="26"/>
      <c r="C55" s="28"/>
      <c r="D55" s="27"/>
      <c r="E55" s="29"/>
      <c r="L55" s="98"/>
      <c r="M55" s="98"/>
      <c r="N55" s="98"/>
      <c r="U55" s="194"/>
      <c r="V55" s="194"/>
      <c r="W55" s="194"/>
    </row>
    <row r="56" spans="2:23" ht="14.5" x14ac:dyDescent="0.35">
      <c r="B56" s="26"/>
      <c r="C56" s="28"/>
      <c r="D56" s="27"/>
      <c r="E56" s="29"/>
      <c r="L56" s="98"/>
      <c r="M56" s="98"/>
      <c r="N56" s="98"/>
      <c r="U56" s="194"/>
      <c r="V56" s="194"/>
      <c r="W56" s="194"/>
    </row>
    <row r="57" spans="2:23" ht="14.5" x14ac:dyDescent="0.35">
      <c r="B57" s="26"/>
      <c r="C57" s="28"/>
      <c r="D57" s="27"/>
      <c r="E57" s="29"/>
      <c r="L57" s="98"/>
      <c r="M57" s="98"/>
      <c r="N57" s="98"/>
      <c r="U57" s="194"/>
      <c r="V57" s="194"/>
      <c r="W57" s="194"/>
    </row>
    <row r="58" spans="2:23" ht="14.5" x14ac:dyDescent="0.35">
      <c r="B58" s="26"/>
      <c r="C58" s="28"/>
      <c r="D58" s="27"/>
      <c r="E58" s="29"/>
      <c r="L58" s="98"/>
      <c r="M58" s="98"/>
      <c r="N58" s="98"/>
      <c r="U58" s="194"/>
      <c r="V58" s="194"/>
      <c r="W58" s="194"/>
    </row>
    <row r="59" spans="2:23" ht="14.5" x14ac:dyDescent="0.35">
      <c r="B59" s="26"/>
      <c r="C59" s="28"/>
      <c r="D59" s="27"/>
      <c r="E59" s="29"/>
      <c r="L59" s="98"/>
      <c r="M59" s="98"/>
      <c r="N59" s="98"/>
      <c r="U59" s="194"/>
      <c r="V59" s="194"/>
      <c r="W59" s="194"/>
    </row>
    <row r="60" spans="2:23" ht="14.5" x14ac:dyDescent="0.35">
      <c r="B60" s="26"/>
      <c r="C60" s="28"/>
      <c r="D60" s="27"/>
      <c r="E60" s="29"/>
      <c r="L60" s="98"/>
      <c r="M60" s="98"/>
      <c r="N60" s="98"/>
      <c r="U60" s="194"/>
      <c r="V60" s="194"/>
      <c r="W60" s="194"/>
    </row>
    <row r="61" spans="2:23" ht="14.4" customHeight="1" x14ac:dyDescent="0.35">
      <c r="B61" s="26"/>
      <c r="C61" s="28"/>
      <c r="D61" s="27"/>
      <c r="E61" s="29"/>
      <c r="L61" s="98"/>
      <c r="M61" s="98"/>
      <c r="N61" s="98"/>
      <c r="U61" s="194"/>
      <c r="V61" s="194"/>
      <c r="W61" s="194"/>
    </row>
    <row r="62" spans="2:23" ht="14.4" customHeight="1" x14ac:dyDescent="0.35">
      <c r="B62" s="26"/>
      <c r="C62" s="28"/>
      <c r="D62" s="27"/>
      <c r="E62" s="29"/>
      <c r="L62" s="98"/>
      <c r="M62" s="98"/>
      <c r="N62" s="98"/>
      <c r="U62" s="194"/>
      <c r="V62" s="194"/>
      <c r="W62" s="194"/>
    </row>
    <row r="63" spans="2:23" ht="14.4" customHeight="1" x14ac:dyDescent="0.35">
      <c r="B63" s="26"/>
      <c r="C63" s="28"/>
      <c r="D63" s="27"/>
      <c r="E63" s="29"/>
      <c r="L63" s="98"/>
      <c r="M63" s="98"/>
      <c r="N63" s="98"/>
      <c r="U63" s="194"/>
      <c r="V63" s="194"/>
      <c r="W63" s="194"/>
    </row>
    <row r="64" spans="2:23" ht="14.4" customHeight="1" x14ac:dyDescent="0.35">
      <c r="B64" s="26"/>
      <c r="C64" s="28"/>
      <c r="D64" s="27"/>
      <c r="E64" s="29"/>
      <c r="L64" s="98"/>
      <c r="M64" s="98"/>
      <c r="N64" s="98"/>
      <c r="U64" s="194"/>
      <c r="V64" s="194"/>
      <c r="W64" s="194"/>
    </row>
    <row r="65" spans="2:23" ht="14.5" x14ac:dyDescent="0.35">
      <c r="B65" s="26"/>
      <c r="C65" s="28"/>
      <c r="D65" s="27"/>
      <c r="E65" s="29"/>
      <c r="L65" s="98"/>
      <c r="M65" s="98"/>
      <c r="N65" s="98"/>
      <c r="U65" s="194"/>
      <c r="V65" s="194"/>
      <c r="W65" s="194"/>
    </row>
    <row r="66" spans="2:23" ht="14.5" x14ac:dyDescent="0.35">
      <c r="B66" s="26"/>
      <c r="C66" s="28"/>
      <c r="D66" s="27"/>
      <c r="E66" s="29"/>
      <c r="L66" s="98"/>
      <c r="M66" s="98"/>
      <c r="N66" s="98"/>
      <c r="U66" s="194"/>
      <c r="V66" s="194"/>
      <c r="W66" s="194"/>
    </row>
    <row r="67" spans="2:23" ht="14.5" x14ac:dyDescent="0.35">
      <c r="B67" s="26"/>
      <c r="C67" s="28"/>
      <c r="D67" s="27"/>
      <c r="E67" s="29"/>
      <c r="L67" s="98"/>
      <c r="M67" s="98"/>
      <c r="N67" s="98"/>
      <c r="U67" s="194"/>
      <c r="V67" s="194"/>
      <c r="W67" s="194"/>
    </row>
    <row r="68" spans="2:23" ht="14.5" x14ac:dyDescent="0.35">
      <c r="B68" s="26"/>
      <c r="C68" s="28"/>
      <c r="D68" s="27"/>
      <c r="E68" s="29"/>
      <c r="L68" s="98"/>
      <c r="M68" s="98"/>
      <c r="N68" s="98"/>
      <c r="U68" s="194"/>
      <c r="V68" s="194"/>
      <c r="W68" s="194"/>
    </row>
    <row r="69" spans="2:23" ht="14.5" x14ac:dyDescent="0.35">
      <c r="B69" s="26"/>
      <c r="C69" s="28"/>
      <c r="D69" s="27"/>
      <c r="E69" s="29"/>
      <c r="L69" s="98"/>
      <c r="M69" s="98"/>
      <c r="N69" s="98"/>
      <c r="U69" s="194"/>
      <c r="V69" s="194"/>
      <c r="W69" s="194"/>
    </row>
    <row r="70" spans="2:23" ht="14.5" x14ac:dyDescent="0.35">
      <c r="B70" s="26"/>
      <c r="C70" s="28"/>
      <c r="D70" s="27"/>
      <c r="E70" s="29"/>
      <c r="L70" s="98"/>
      <c r="M70" s="98"/>
      <c r="N70" s="98"/>
      <c r="U70" s="194"/>
      <c r="V70" s="194"/>
      <c r="W70" s="194"/>
    </row>
    <row r="71" spans="2:23" ht="14.5" x14ac:dyDescent="0.35">
      <c r="B71" s="26"/>
      <c r="C71" s="28"/>
      <c r="D71" s="27"/>
      <c r="E71" s="29"/>
      <c r="L71" s="98"/>
      <c r="M71" s="98"/>
      <c r="N71" s="98"/>
      <c r="U71" s="194"/>
      <c r="V71" s="194"/>
      <c r="W71" s="194"/>
    </row>
    <row r="72" spans="2:23" ht="14.5" x14ac:dyDescent="0.35">
      <c r="B72" s="26"/>
      <c r="C72" s="28"/>
      <c r="D72" s="27"/>
      <c r="E72" s="29"/>
      <c r="L72" s="98"/>
      <c r="M72" s="98"/>
      <c r="N72" s="98"/>
      <c r="U72" s="194"/>
      <c r="V72" s="194"/>
      <c r="W72" s="194"/>
    </row>
    <row r="73" spans="2:23" ht="14.5" x14ac:dyDescent="0.35">
      <c r="B73" s="26"/>
      <c r="C73" s="28"/>
      <c r="D73" s="27"/>
      <c r="E73" s="29"/>
      <c r="L73" s="98"/>
      <c r="M73" s="98"/>
      <c r="N73" s="98"/>
      <c r="U73" s="194"/>
      <c r="V73" s="194"/>
      <c r="W73" s="194"/>
    </row>
    <row r="74" spans="2:23" ht="14.5" x14ac:dyDescent="0.35">
      <c r="B74" s="26"/>
      <c r="C74" s="28"/>
      <c r="D74" s="27"/>
      <c r="E74" s="29"/>
      <c r="L74" s="98"/>
      <c r="M74" s="98"/>
      <c r="N74" s="98"/>
      <c r="U74" s="194"/>
      <c r="V74" s="194"/>
      <c r="W74" s="194"/>
    </row>
    <row r="75" spans="2:23" ht="14.5" x14ac:dyDescent="0.35">
      <c r="B75" s="26"/>
      <c r="C75" s="28"/>
      <c r="D75" s="27"/>
      <c r="E75" s="29"/>
      <c r="L75" s="98"/>
      <c r="M75" s="98"/>
      <c r="N75" s="98"/>
      <c r="U75" s="194"/>
      <c r="V75" s="194"/>
      <c r="W75" s="194"/>
    </row>
    <row r="76" spans="2:23" ht="14.5" x14ac:dyDescent="0.35">
      <c r="B76" s="26"/>
      <c r="C76" s="28"/>
      <c r="D76" s="27"/>
      <c r="E76" s="29"/>
      <c r="L76" s="98"/>
      <c r="M76" s="98"/>
      <c r="N76" s="98"/>
      <c r="U76" s="194"/>
      <c r="V76" s="194"/>
      <c r="W76" s="194"/>
    </row>
    <row r="77" spans="2:23" ht="14.5" x14ac:dyDescent="0.35">
      <c r="B77" s="26"/>
      <c r="C77" s="28"/>
      <c r="D77" s="27"/>
      <c r="E77" s="29"/>
      <c r="L77" s="98"/>
      <c r="M77" s="98"/>
      <c r="N77" s="98"/>
      <c r="U77" s="194"/>
      <c r="V77" s="194"/>
      <c r="W77" s="194"/>
    </row>
    <row r="78" spans="2:23" ht="14.5" x14ac:dyDescent="0.35">
      <c r="B78" s="26"/>
      <c r="C78" s="28"/>
      <c r="D78" s="27"/>
      <c r="E78" s="29"/>
      <c r="L78" s="98"/>
      <c r="M78" s="98"/>
      <c r="N78" s="98"/>
      <c r="U78" s="194"/>
      <c r="V78" s="194"/>
      <c r="W78" s="194"/>
    </row>
    <row r="79" spans="2:23" ht="14.5" x14ac:dyDescent="0.35">
      <c r="B79" s="26"/>
      <c r="C79" s="28"/>
      <c r="D79" s="27"/>
      <c r="E79" s="29"/>
      <c r="L79" s="98"/>
      <c r="M79" s="98"/>
      <c r="N79" s="98"/>
      <c r="U79" s="194"/>
      <c r="V79" s="194"/>
      <c r="W79" s="194"/>
    </row>
    <row r="80" spans="2:23" ht="14.5" x14ac:dyDescent="0.35">
      <c r="B80" s="26"/>
      <c r="C80" s="28"/>
      <c r="D80" s="27"/>
      <c r="E80" s="29"/>
      <c r="L80" s="98"/>
      <c r="M80" s="98"/>
      <c r="N80" s="98"/>
      <c r="U80" s="194"/>
      <c r="V80" s="194"/>
      <c r="W80" s="194"/>
    </row>
    <row r="81" spans="2:23" ht="14.5" x14ac:dyDescent="0.35">
      <c r="B81" s="26"/>
      <c r="C81" s="28"/>
      <c r="D81" s="27"/>
      <c r="E81" s="29"/>
      <c r="L81" s="98"/>
      <c r="M81" s="98"/>
      <c r="N81" s="98"/>
      <c r="U81" s="194"/>
      <c r="V81" s="194"/>
      <c r="W81" s="194"/>
    </row>
    <row r="82" spans="2:23" ht="14.5" x14ac:dyDescent="0.35">
      <c r="B82" s="26"/>
      <c r="C82" s="28"/>
      <c r="D82" s="27"/>
      <c r="E82" s="29"/>
      <c r="L82" s="98"/>
      <c r="M82" s="98"/>
      <c r="N82" s="98"/>
      <c r="U82" s="194"/>
      <c r="V82" s="194"/>
      <c r="W82" s="194"/>
    </row>
    <row r="83" spans="2:23" ht="14.5" x14ac:dyDescent="0.35">
      <c r="B83" s="26"/>
      <c r="C83" s="28"/>
      <c r="D83" s="27"/>
      <c r="E83" s="29"/>
      <c r="L83" s="98"/>
      <c r="M83" s="98"/>
      <c r="N83" s="98"/>
      <c r="U83" s="194"/>
      <c r="V83" s="194"/>
      <c r="W83" s="194"/>
    </row>
    <row r="84" spans="2:23" ht="14.5" x14ac:dyDescent="0.35">
      <c r="B84" s="26"/>
      <c r="C84" s="28"/>
      <c r="D84" s="27"/>
      <c r="E84" s="29"/>
      <c r="L84" s="98"/>
      <c r="M84" s="98"/>
      <c r="N84" s="98"/>
      <c r="U84" s="194"/>
      <c r="V84" s="194"/>
      <c r="W84" s="194"/>
    </row>
    <row r="85" spans="2:23" ht="14.5" x14ac:dyDescent="0.35">
      <c r="B85" s="26"/>
      <c r="C85" s="28"/>
      <c r="D85" s="27"/>
      <c r="E85" s="29"/>
      <c r="L85" s="98"/>
      <c r="M85" s="98"/>
      <c r="N85" s="98"/>
      <c r="U85" s="194"/>
      <c r="V85" s="194"/>
      <c r="W85" s="194"/>
    </row>
    <row r="86" spans="2:23" ht="14.5" x14ac:dyDescent="0.35">
      <c r="B86" s="30"/>
      <c r="C86" s="31"/>
      <c r="D86" s="31"/>
      <c r="E86" s="32"/>
      <c r="L86" s="99"/>
      <c r="M86" s="99"/>
      <c r="N86" s="99"/>
      <c r="U86" s="194"/>
      <c r="V86" s="194"/>
      <c r="W86" s="194"/>
    </row>
    <row r="87" spans="2:23" ht="14.5" x14ac:dyDescent="0.35">
      <c r="B87" s="30"/>
      <c r="C87" s="33"/>
      <c r="D87" s="34"/>
      <c r="E87" s="32"/>
      <c r="L87" s="100"/>
      <c r="M87" s="100"/>
      <c r="N87" s="100"/>
      <c r="U87" s="194"/>
      <c r="V87" s="194"/>
      <c r="W87" s="194"/>
    </row>
    <row r="88" spans="2:23" ht="14.5" x14ac:dyDescent="0.35">
      <c r="U88" s="194"/>
      <c r="V88" s="194"/>
      <c r="W88" s="194"/>
    </row>
    <row r="89" spans="2:23" ht="14.5" x14ac:dyDescent="0.35">
      <c r="U89" s="194"/>
      <c r="V89" s="194"/>
      <c r="W89" s="194"/>
    </row>
    <row r="90" spans="2:23" ht="14.5" x14ac:dyDescent="0.35">
      <c r="U90" s="194"/>
      <c r="V90" s="194"/>
      <c r="W90" s="194"/>
    </row>
    <row r="91" spans="2:23" ht="14.5" x14ac:dyDescent="0.35">
      <c r="U91" s="194"/>
      <c r="V91" s="194"/>
      <c r="W91" s="194"/>
    </row>
    <row r="92" spans="2:23" ht="14.5" x14ac:dyDescent="0.35">
      <c r="U92" s="194"/>
      <c r="V92" s="194"/>
      <c r="W92" s="194"/>
    </row>
    <row r="93" spans="2:23" ht="14.5" x14ac:dyDescent="0.35">
      <c r="U93" s="194"/>
      <c r="V93" s="194"/>
      <c r="W93" s="194"/>
    </row>
    <row r="94" spans="2:23" ht="14.5" x14ac:dyDescent="0.35">
      <c r="U94" s="194"/>
      <c r="V94" s="194"/>
      <c r="W94" s="194"/>
    </row>
    <row r="95" spans="2:23" ht="14.5" x14ac:dyDescent="0.35">
      <c r="U95" s="194"/>
      <c r="V95" s="194"/>
      <c r="W95" s="194"/>
    </row>
    <row r="96" spans="2:23" ht="14.5" x14ac:dyDescent="0.35">
      <c r="U96" s="194"/>
      <c r="V96" s="194"/>
      <c r="W96" s="194"/>
    </row>
    <row r="97" spans="21:23" ht="14.5" x14ac:dyDescent="0.35">
      <c r="U97" s="194"/>
      <c r="V97" s="194"/>
      <c r="W97" s="194"/>
    </row>
    <row r="98" spans="21:23" ht="14.5" x14ac:dyDescent="0.35">
      <c r="U98" s="194"/>
      <c r="V98" s="194"/>
      <c r="W98" s="194"/>
    </row>
    <row r="99" spans="21:23" ht="14.5" x14ac:dyDescent="0.35">
      <c r="U99" s="194"/>
      <c r="V99" s="194"/>
      <c r="W99" s="194"/>
    </row>
    <row r="100" spans="21:23" ht="14.5" x14ac:dyDescent="0.35">
      <c r="U100" s="194"/>
      <c r="V100" s="194"/>
      <c r="W100" s="194"/>
    </row>
    <row r="101" spans="21:23" ht="14.5" x14ac:dyDescent="0.35">
      <c r="U101" s="194"/>
      <c r="V101" s="194"/>
      <c r="W101" s="194"/>
    </row>
    <row r="102" spans="21:23" ht="14.5" x14ac:dyDescent="0.35">
      <c r="U102" s="194"/>
      <c r="V102" s="194"/>
      <c r="W102" s="194"/>
    </row>
    <row r="103" spans="21:23" ht="14.5" x14ac:dyDescent="0.35">
      <c r="U103" s="194"/>
      <c r="V103" s="194"/>
      <c r="W103" s="194"/>
    </row>
    <row r="104" spans="21:23" ht="14.5" x14ac:dyDescent="0.35">
      <c r="U104" s="194"/>
      <c r="V104" s="194"/>
      <c r="W104" s="194"/>
    </row>
    <row r="105" spans="21:23" ht="14.5" x14ac:dyDescent="0.35">
      <c r="U105" s="194"/>
      <c r="V105" s="194"/>
      <c r="W105" s="194"/>
    </row>
    <row r="106" spans="21:23" ht="14.5" x14ac:dyDescent="0.35">
      <c r="U106" s="194"/>
      <c r="V106" s="194"/>
      <c r="W106" s="194"/>
    </row>
    <row r="107" spans="21:23" ht="14.4" customHeight="1" x14ac:dyDescent="0.35">
      <c r="U107" s="194"/>
      <c r="V107" s="194"/>
      <c r="W107" s="194"/>
    </row>
    <row r="108" spans="21:23" ht="14.4" customHeight="1" x14ac:dyDescent="0.35">
      <c r="U108" s="194"/>
      <c r="V108" s="194"/>
      <c r="W108" s="194"/>
    </row>
    <row r="109" spans="21:23" ht="14.5" x14ac:dyDescent="0.35">
      <c r="U109" s="194"/>
      <c r="V109" s="194"/>
      <c r="W109" s="194"/>
    </row>
    <row r="110" spans="21:23" ht="14.5" x14ac:dyDescent="0.35">
      <c r="U110" s="194"/>
      <c r="V110" s="194"/>
      <c r="W110" s="194"/>
    </row>
    <row r="111" spans="21:23" ht="14.4" customHeight="1" x14ac:dyDescent="0.35">
      <c r="U111" s="194"/>
      <c r="V111" s="194"/>
      <c r="W111" s="194"/>
    </row>
    <row r="112" spans="21:23" ht="14.4" customHeight="1" x14ac:dyDescent="0.35">
      <c r="U112" s="194"/>
      <c r="V112" s="194"/>
      <c r="W112" s="194"/>
    </row>
    <row r="113" spans="21:23" ht="14.4" customHeight="1" x14ac:dyDescent="0.35">
      <c r="U113" s="194"/>
      <c r="V113" s="194"/>
      <c r="W113" s="194"/>
    </row>
    <row r="114" spans="21:23" ht="14.4" customHeight="1" x14ac:dyDescent="0.35">
      <c r="U114" s="194"/>
      <c r="V114" s="194"/>
      <c r="W114" s="194"/>
    </row>
    <row r="115" spans="21:23" ht="14.5" x14ac:dyDescent="0.35">
      <c r="U115" s="194"/>
      <c r="V115" s="194"/>
      <c r="W115" s="194"/>
    </row>
    <row r="116" spans="21:23" ht="14.5" x14ac:dyDescent="0.35">
      <c r="U116" s="194"/>
      <c r="V116" s="194"/>
      <c r="W116" s="194"/>
    </row>
    <row r="117" spans="21:23" ht="14.5" x14ac:dyDescent="0.35">
      <c r="U117" s="194"/>
      <c r="V117" s="194"/>
      <c r="W117" s="194"/>
    </row>
    <row r="118" spans="21:23" ht="14.5" x14ac:dyDescent="0.35">
      <c r="U118" s="194"/>
      <c r="V118" s="194"/>
      <c r="W118" s="194"/>
    </row>
    <row r="119" spans="21:23" ht="14.5" x14ac:dyDescent="0.35">
      <c r="U119" s="194"/>
      <c r="V119" s="194"/>
      <c r="W119" s="194"/>
    </row>
    <row r="120" spans="21:23" ht="14.5" x14ac:dyDescent="0.35">
      <c r="U120" s="194"/>
      <c r="V120" s="194"/>
      <c r="W120" s="194"/>
    </row>
    <row r="121" spans="21:23" ht="14.5" x14ac:dyDescent="0.35">
      <c r="U121" s="194"/>
      <c r="V121" s="194"/>
      <c r="W121" s="194"/>
    </row>
    <row r="122" spans="21:23" ht="14.5" x14ac:dyDescent="0.35">
      <c r="U122" s="194"/>
      <c r="V122" s="194"/>
      <c r="W122" s="194"/>
    </row>
    <row r="123" spans="21:23" ht="14.5" x14ac:dyDescent="0.35">
      <c r="U123" s="194"/>
      <c r="V123" s="194"/>
      <c r="W123" s="194"/>
    </row>
    <row r="124" spans="21:23" ht="14.5" x14ac:dyDescent="0.35">
      <c r="U124" s="194"/>
      <c r="V124" s="194"/>
      <c r="W124" s="194"/>
    </row>
    <row r="125" spans="21:23" ht="14.5" x14ac:dyDescent="0.35">
      <c r="U125" s="194"/>
      <c r="V125" s="194"/>
      <c r="W125" s="194"/>
    </row>
    <row r="126" spans="21:23" ht="14.5" x14ac:dyDescent="0.35">
      <c r="U126" s="194"/>
      <c r="V126" s="194"/>
      <c r="W126" s="194"/>
    </row>
    <row r="127" spans="21:23" ht="14.5" x14ac:dyDescent="0.35">
      <c r="U127" s="194"/>
      <c r="V127" s="194"/>
      <c r="W127" s="194"/>
    </row>
    <row r="128" spans="21:23" ht="14.5" x14ac:dyDescent="0.35">
      <c r="U128" s="194"/>
      <c r="V128" s="194"/>
      <c r="W128" s="194"/>
    </row>
    <row r="129" spans="21:23" ht="14.5" x14ac:dyDescent="0.35">
      <c r="U129" s="194"/>
      <c r="V129" s="194"/>
      <c r="W129" s="194"/>
    </row>
    <row r="130" spans="21:23" ht="14.5" x14ac:dyDescent="0.35">
      <c r="U130" s="194"/>
      <c r="V130" s="194"/>
      <c r="W130" s="194"/>
    </row>
    <row r="131" spans="21:23" ht="14.5" x14ac:dyDescent="0.35">
      <c r="U131" s="194"/>
      <c r="V131" s="194"/>
      <c r="W131" s="194"/>
    </row>
    <row r="132" spans="21:23" ht="14.5" x14ac:dyDescent="0.35">
      <c r="U132" s="194"/>
      <c r="V132" s="194"/>
      <c r="W132" s="194"/>
    </row>
    <row r="133" spans="21:23" ht="14.5" x14ac:dyDescent="0.35">
      <c r="U133" s="194"/>
      <c r="V133" s="194"/>
      <c r="W133" s="194"/>
    </row>
    <row r="134" spans="21:23" ht="14.5" x14ac:dyDescent="0.35">
      <c r="U134" s="194"/>
      <c r="V134" s="194"/>
      <c r="W134" s="194"/>
    </row>
    <row r="135" spans="21:23" ht="14.5" x14ac:dyDescent="0.35">
      <c r="U135" s="194"/>
      <c r="V135" s="194"/>
      <c r="W135" s="194"/>
    </row>
    <row r="136" spans="21:23" ht="14.5" x14ac:dyDescent="0.35">
      <c r="U136" s="194"/>
      <c r="V136" s="194"/>
      <c r="W136" s="194"/>
    </row>
    <row r="137" spans="21:23" ht="14.5" x14ac:dyDescent="0.35">
      <c r="U137" s="194"/>
      <c r="V137" s="194"/>
      <c r="W137" s="194"/>
    </row>
    <row r="138" spans="21:23" ht="14.5" x14ac:dyDescent="0.35">
      <c r="U138" s="194"/>
      <c r="V138" s="194"/>
      <c r="W138" s="194"/>
    </row>
    <row r="139" spans="21:23" ht="14.5" x14ac:dyDescent="0.35">
      <c r="U139" s="194"/>
      <c r="V139" s="194"/>
      <c r="W139" s="194"/>
    </row>
    <row r="140" spans="21:23" ht="14.5" x14ac:dyDescent="0.35">
      <c r="U140" s="194"/>
      <c r="V140" s="194"/>
      <c r="W140" s="194"/>
    </row>
    <row r="141" spans="21:23" ht="14.5" x14ac:dyDescent="0.35">
      <c r="U141" s="194"/>
      <c r="V141" s="194"/>
      <c r="W141" s="194"/>
    </row>
    <row r="142" spans="21:23" ht="14.5" x14ac:dyDescent="0.35">
      <c r="U142" s="194"/>
      <c r="V142" s="194"/>
      <c r="W142" s="194"/>
    </row>
    <row r="143" spans="21:23" ht="14.5" x14ac:dyDescent="0.35">
      <c r="U143" s="194"/>
      <c r="V143" s="194"/>
      <c r="W143" s="194"/>
    </row>
    <row r="144" spans="21:23" ht="14.5" x14ac:dyDescent="0.35">
      <c r="U144" s="194"/>
      <c r="V144" s="194"/>
      <c r="W144" s="194"/>
    </row>
    <row r="145" spans="21:23" ht="14.5" x14ac:dyDescent="0.35">
      <c r="U145" s="194"/>
      <c r="V145" s="194"/>
      <c r="W145" s="194"/>
    </row>
    <row r="146" spans="21:23" ht="14.5" x14ac:dyDescent="0.35">
      <c r="U146" s="194"/>
      <c r="V146" s="194"/>
      <c r="W146" s="194"/>
    </row>
    <row r="147" spans="21:23" ht="14.5" x14ac:dyDescent="0.35">
      <c r="U147" s="194"/>
      <c r="V147" s="194"/>
      <c r="W147" s="194"/>
    </row>
    <row r="148" spans="21:23" ht="14.5" x14ac:dyDescent="0.35">
      <c r="U148" s="194"/>
      <c r="V148" s="194"/>
      <c r="W148" s="194"/>
    </row>
    <row r="149" spans="21:23" ht="14.5" x14ac:dyDescent="0.35">
      <c r="U149" s="194"/>
      <c r="V149" s="194"/>
      <c r="W149" s="194"/>
    </row>
    <row r="150" spans="21:23" ht="14.5" x14ac:dyDescent="0.35">
      <c r="U150" s="194"/>
      <c r="V150" s="194"/>
      <c r="W150" s="194"/>
    </row>
    <row r="151" spans="21:23" ht="14.5" x14ac:dyDescent="0.35">
      <c r="U151" s="194"/>
      <c r="V151" s="194"/>
      <c r="W151" s="194"/>
    </row>
    <row r="152" spans="21:23" ht="14.5" x14ac:dyDescent="0.35">
      <c r="U152" s="194"/>
      <c r="V152" s="194"/>
      <c r="W152" s="194"/>
    </row>
    <row r="153" spans="21:23" ht="14.5" x14ac:dyDescent="0.35">
      <c r="U153" s="194"/>
      <c r="V153" s="194"/>
      <c r="W153" s="194"/>
    </row>
    <row r="154" spans="21:23" ht="14.5" x14ac:dyDescent="0.35">
      <c r="U154" s="194"/>
      <c r="V154" s="194"/>
      <c r="W154" s="194"/>
    </row>
    <row r="155" spans="21:23" ht="14.5" x14ac:dyDescent="0.35">
      <c r="U155" s="194"/>
      <c r="V155" s="194"/>
      <c r="W155" s="194"/>
    </row>
    <row r="156" spans="21:23" ht="14.5" x14ac:dyDescent="0.35">
      <c r="U156" s="194"/>
      <c r="V156" s="194"/>
      <c r="W156" s="194"/>
    </row>
    <row r="157" spans="21:23" ht="14.4" customHeight="1" x14ac:dyDescent="0.35">
      <c r="U157" s="194"/>
      <c r="V157" s="194"/>
      <c r="W157" s="194"/>
    </row>
    <row r="158" spans="21:23" ht="14.4" customHeight="1" x14ac:dyDescent="0.35">
      <c r="U158" s="194"/>
      <c r="V158" s="194"/>
      <c r="W158" s="194"/>
    </row>
    <row r="159" spans="21:23" ht="14.5" x14ac:dyDescent="0.35">
      <c r="U159" s="194"/>
      <c r="V159" s="194"/>
      <c r="W159" s="194"/>
    </row>
    <row r="160" spans="21:23" ht="14.5" x14ac:dyDescent="0.35">
      <c r="U160" s="194"/>
      <c r="V160" s="194"/>
      <c r="W160" s="194"/>
    </row>
    <row r="161" spans="21:23" ht="14.4" customHeight="1" x14ac:dyDescent="0.35">
      <c r="U161" s="194"/>
      <c r="V161" s="194"/>
      <c r="W161" s="194"/>
    </row>
    <row r="162" spans="21:23" ht="14.4" customHeight="1" x14ac:dyDescent="0.35">
      <c r="U162" s="194"/>
      <c r="V162" s="194"/>
      <c r="W162" s="194"/>
    </row>
    <row r="163" spans="21:23" ht="14.5" x14ac:dyDescent="0.35">
      <c r="U163" s="194"/>
      <c r="V163" s="194"/>
      <c r="W163" s="194"/>
    </row>
    <row r="164" spans="21:23" ht="14.5" x14ac:dyDescent="0.35">
      <c r="U164" s="194"/>
      <c r="V164" s="194"/>
      <c r="W164" s="194"/>
    </row>
    <row r="165" spans="21:23" ht="14.5" x14ac:dyDescent="0.35">
      <c r="U165" s="194"/>
      <c r="V165" s="194"/>
      <c r="W165" s="194"/>
    </row>
    <row r="166" spans="21:23" ht="14.5" x14ac:dyDescent="0.35">
      <c r="U166" s="194"/>
      <c r="V166" s="194"/>
      <c r="W166" s="194"/>
    </row>
    <row r="167" spans="21:23" ht="14.5" x14ac:dyDescent="0.35">
      <c r="U167" s="194"/>
      <c r="V167" s="194"/>
      <c r="W167" s="194"/>
    </row>
    <row r="168" spans="21:23" ht="14.5" x14ac:dyDescent="0.35">
      <c r="U168" s="194"/>
      <c r="V168" s="194"/>
      <c r="W168" s="194"/>
    </row>
    <row r="169" spans="21:23" ht="14.5" x14ac:dyDescent="0.35">
      <c r="U169" s="194"/>
      <c r="V169" s="194"/>
      <c r="W169" s="194"/>
    </row>
    <row r="170" spans="21:23" ht="14.5" x14ac:dyDescent="0.35">
      <c r="U170" s="194"/>
      <c r="V170" s="194"/>
      <c r="W170" s="194"/>
    </row>
    <row r="171" spans="21:23" ht="14.5" x14ac:dyDescent="0.35">
      <c r="U171" s="194"/>
      <c r="V171" s="194"/>
      <c r="W171" s="194"/>
    </row>
    <row r="172" spans="21:23" ht="14.5" x14ac:dyDescent="0.35">
      <c r="U172" s="194"/>
      <c r="V172" s="194"/>
      <c r="W172" s="194"/>
    </row>
    <row r="173" spans="21:23" ht="14.5" x14ac:dyDescent="0.35">
      <c r="U173" s="194"/>
      <c r="V173" s="194"/>
      <c r="W173" s="194"/>
    </row>
    <row r="174" spans="21:23" ht="14.5" x14ac:dyDescent="0.35">
      <c r="U174" s="194"/>
      <c r="V174" s="194"/>
      <c r="W174" s="194"/>
    </row>
    <row r="175" spans="21:23" ht="14.5" x14ac:dyDescent="0.35">
      <c r="U175" s="194"/>
      <c r="V175" s="194"/>
      <c r="W175" s="194"/>
    </row>
    <row r="176" spans="21:23" ht="14.5" x14ac:dyDescent="0.35">
      <c r="U176" s="194"/>
      <c r="V176" s="194"/>
      <c r="W176" s="194"/>
    </row>
    <row r="177" spans="21:23" ht="14.5" x14ac:dyDescent="0.35">
      <c r="U177" s="194"/>
      <c r="V177" s="194"/>
      <c r="W177" s="194"/>
    </row>
    <row r="178" spans="21:23" ht="14.5" x14ac:dyDescent="0.35">
      <c r="U178" s="194"/>
      <c r="V178" s="194"/>
      <c r="W178" s="194"/>
    </row>
    <row r="179" spans="21:23" ht="14.5" x14ac:dyDescent="0.35">
      <c r="U179" s="194"/>
      <c r="V179" s="194"/>
      <c r="W179" s="194"/>
    </row>
    <row r="180" spans="21:23" ht="14.5" x14ac:dyDescent="0.35">
      <c r="U180" s="194"/>
      <c r="V180" s="194"/>
      <c r="W180" s="194"/>
    </row>
    <row r="181" spans="21:23" ht="14.5" x14ac:dyDescent="0.35">
      <c r="U181" s="194"/>
      <c r="V181" s="194"/>
      <c r="W181" s="194"/>
    </row>
    <row r="182" spans="21:23" ht="14.5" x14ac:dyDescent="0.35">
      <c r="U182" s="194"/>
      <c r="V182" s="194"/>
      <c r="W182" s="194"/>
    </row>
    <row r="183" spans="21:23" ht="14.5" x14ac:dyDescent="0.35">
      <c r="U183" s="194"/>
      <c r="V183" s="194"/>
      <c r="W183" s="194"/>
    </row>
    <row r="184" spans="21:23" ht="14.5" x14ac:dyDescent="0.35">
      <c r="U184" s="194"/>
      <c r="V184" s="194"/>
      <c r="W184" s="194"/>
    </row>
    <row r="185" spans="21:23" ht="14.5" x14ac:dyDescent="0.35">
      <c r="U185" s="194"/>
      <c r="V185" s="194"/>
      <c r="W185" s="194"/>
    </row>
    <row r="186" spans="21:23" ht="14.5" x14ac:dyDescent="0.35">
      <c r="U186" s="194"/>
      <c r="V186" s="194"/>
      <c r="W186" s="194"/>
    </row>
    <row r="187" spans="21:23" ht="14.5" x14ac:dyDescent="0.35">
      <c r="U187" s="194"/>
      <c r="V187" s="194"/>
      <c r="W187" s="194"/>
    </row>
    <row r="188" spans="21:23" ht="14.5" x14ac:dyDescent="0.35">
      <c r="U188" s="194"/>
      <c r="V188" s="194"/>
      <c r="W188" s="194"/>
    </row>
    <row r="189" spans="21:23" ht="14.5" x14ac:dyDescent="0.35">
      <c r="U189" s="194"/>
      <c r="V189" s="194"/>
      <c r="W189" s="194"/>
    </row>
    <row r="190" spans="21:23" ht="14.5" x14ac:dyDescent="0.35">
      <c r="U190" s="194"/>
      <c r="V190" s="194"/>
      <c r="W190" s="194"/>
    </row>
    <row r="191" spans="21:23" ht="14.5" x14ac:dyDescent="0.35">
      <c r="U191" s="194"/>
      <c r="V191" s="194"/>
      <c r="W191" s="194"/>
    </row>
    <row r="192" spans="21:23" ht="14.5" x14ac:dyDescent="0.35">
      <c r="U192" s="194"/>
      <c r="V192" s="194"/>
      <c r="W192" s="194"/>
    </row>
    <row r="193" spans="21:23" ht="14.5" x14ac:dyDescent="0.35">
      <c r="U193" s="194"/>
      <c r="V193" s="194"/>
      <c r="W193" s="194"/>
    </row>
    <row r="194" spans="21:23" ht="14.5" x14ac:dyDescent="0.35">
      <c r="U194" s="194"/>
      <c r="V194" s="194"/>
      <c r="W194" s="194"/>
    </row>
    <row r="195" spans="21:23" ht="14.5" x14ac:dyDescent="0.35">
      <c r="U195" s="194"/>
      <c r="V195" s="194"/>
      <c r="W195" s="194"/>
    </row>
    <row r="196" spans="21:23" ht="14.5" x14ac:dyDescent="0.35">
      <c r="U196" s="194"/>
      <c r="V196" s="194"/>
      <c r="W196" s="194"/>
    </row>
    <row r="197" spans="21:23" ht="14.5" x14ac:dyDescent="0.35">
      <c r="U197" s="194"/>
      <c r="V197" s="194"/>
      <c r="W197" s="194"/>
    </row>
    <row r="198" spans="21:23" ht="14.5" x14ac:dyDescent="0.35">
      <c r="U198" s="194"/>
      <c r="V198" s="194"/>
      <c r="W198" s="194"/>
    </row>
    <row r="199" spans="21:23" ht="14.5" x14ac:dyDescent="0.35">
      <c r="U199" s="194"/>
      <c r="V199" s="194"/>
      <c r="W199" s="194"/>
    </row>
    <row r="200" spans="21:23" ht="14.5" x14ac:dyDescent="0.35">
      <c r="U200" s="194"/>
      <c r="V200" s="194"/>
      <c r="W200" s="194"/>
    </row>
    <row r="201" spans="21:23" ht="14.5" x14ac:dyDescent="0.35">
      <c r="U201" s="194"/>
      <c r="V201" s="194"/>
      <c r="W201" s="194"/>
    </row>
    <row r="202" spans="21:23" ht="14.5" x14ac:dyDescent="0.35">
      <c r="U202" s="194"/>
      <c r="V202" s="194"/>
      <c r="W202" s="194"/>
    </row>
    <row r="203" spans="21:23" ht="14.5" x14ac:dyDescent="0.35">
      <c r="U203" s="194"/>
      <c r="V203" s="194"/>
      <c r="W203" s="194"/>
    </row>
    <row r="204" spans="21:23" ht="14.5" x14ac:dyDescent="0.35">
      <c r="U204" s="194"/>
      <c r="V204" s="194"/>
      <c r="W204" s="194"/>
    </row>
    <row r="205" spans="21:23" ht="14.5" x14ac:dyDescent="0.35">
      <c r="U205" s="194"/>
      <c r="V205" s="194"/>
      <c r="W205" s="194"/>
    </row>
    <row r="206" spans="21:23" ht="14.5" x14ac:dyDescent="0.35">
      <c r="U206" s="194"/>
      <c r="V206" s="194"/>
      <c r="W206" s="194"/>
    </row>
    <row r="207" spans="21:23" ht="14.5" x14ac:dyDescent="0.35">
      <c r="U207" s="194"/>
      <c r="V207" s="194"/>
      <c r="W207" s="194"/>
    </row>
    <row r="208" spans="21:23" ht="14.5" x14ac:dyDescent="0.35">
      <c r="U208" s="194"/>
      <c r="V208" s="194"/>
      <c r="W208" s="194"/>
    </row>
    <row r="209" spans="21:23" ht="14.5" x14ac:dyDescent="0.35">
      <c r="U209" s="194"/>
      <c r="V209" s="194"/>
      <c r="W209" s="194"/>
    </row>
    <row r="210" spans="21:23" ht="14.5" x14ac:dyDescent="0.35">
      <c r="U210" s="194"/>
      <c r="V210" s="194"/>
      <c r="W210" s="194"/>
    </row>
    <row r="211" spans="21:23" ht="14.5" x14ac:dyDescent="0.35">
      <c r="U211" s="194"/>
      <c r="V211" s="194"/>
      <c r="W211" s="194"/>
    </row>
    <row r="212" spans="21:23" ht="14.5" x14ac:dyDescent="0.35">
      <c r="U212" s="194"/>
      <c r="V212" s="194"/>
      <c r="W212" s="194"/>
    </row>
    <row r="213" spans="21:23" ht="14.5" x14ac:dyDescent="0.35">
      <c r="U213" s="194"/>
      <c r="V213" s="194"/>
      <c r="W213" s="194"/>
    </row>
    <row r="214" spans="21:23" ht="14.5" x14ac:dyDescent="0.35">
      <c r="U214" s="194"/>
      <c r="V214" s="194"/>
      <c r="W214" s="194"/>
    </row>
    <row r="215" spans="21:23" ht="14.5" x14ac:dyDescent="0.35">
      <c r="U215" s="194"/>
      <c r="V215" s="194"/>
      <c r="W215" s="194"/>
    </row>
    <row r="216" spans="21:23" ht="14.5" x14ac:dyDescent="0.35">
      <c r="U216" s="194"/>
      <c r="V216" s="194"/>
      <c r="W216" s="194"/>
    </row>
    <row r="217" spans="21:23" ht="14.5" x14ac:dyDescent="0.35">
      <c r="U217" s="194"/>
      <c r="V217" s="194"/>
      <c r="W217" s="194"/>
    </row>
    <row r="218" spans="21:23" ht="14.5" x14ac:dyDescent="0.35">
      <c r="U218" s="194"/>
      <c r="V218" s="194"/>
      <c r="W218" s="194"/>
    </row>
    <row r="219" spans="21:23" ht="14.5" x14ac:dyDescent="0.35">
      <c r="U219" s="194"/>
      <c r="V219" s="194"/>
      <c r="W219" s="194"/>
    </row>
    <row r="220" spans="21:23" ht="14.5" x14ac:dyDescent="0.35">
      <c r="U220" s="194"/>
      <c r="V220" s="194"/>
      <c r="W220" s="194"/>
    </row>
    <row r="221" spans="21:23" ht="14.5" x14ac:dyDescent="0.35">
      <c r="U221" s="194"/>
      <c r="V221" s="194"/>
      <c r="W221" s="194"/>
    </row>
    <row r="222" spans="21:23" ht="14.5" x14ac:dyDescent="0.35">
      <c r="U222" s="194"/>
      <c r="V222" s="194"/>
      <c r="W222" s="194"/>
    </row>
    <row r="223" spans="21:23" ht="14.5" x14ac:dyDescent="0.35">
      <c r="U223" s="194"/>
      <c r="V223" s="194"/>
      <c r="W223" s="194"/>
    </row>
    <row r="224" spans="21:23" ht="14.5" x14ac:dyDescent="0.35">
      <c r="U224" s="194"/>
      <c r="V224" s="194"/>
      <c r="W224" s="194"/>
    </row>
    <row r="225" spans="21:23" ht="14.5" x14ac:dyDescent="0.35">
      <c r="U225" s="194"/>
      <c r="V225" s="194"/>
      <c r="W225" s="194"/>
    </row>
    <row r="226" spans="21:23" ht="14.5" x14ac:dyDescent="0.35">
      <c r="U226" s="194"/>
      <c r="V226" s="194"/>
      <c r="W226" s="194"/>
    </row>
    <row r="227" spans="21:23" ht="14.5" x14ac:dyDescent="0.35">
      <c r="U227" s="194"/>
      <c r="V227" s="194"/>
      <c r="W227" s="194"/>
    </row>
    <row r="228" spans="21:23" ht="14.5" x14ac:dyDescent="0.35">
      <c r="U228" s="194"/>
      <c r="V228" s="194"/>
      <c r="W228" s="194"/>
    </row>
    <row r="229" spans="21:23" ht="14.5" x14ac:dyDescent="0.35">
      <c r="U229" s="194"/>
      <c r="V229" s="194"/>
      <c r="W229" s="194"/>
    </row>
    <row r="230" spans="21:23" ht="14.5" x14ac:dyDescent="0.35">
      <c r="U230" s="194"/>
      <c r="V230" s="194"/>
      <c r="W230" s="194"/>
    </row>
    <row r="231" spans="21:23" ht="14.5" x14ac:dyDescent="0.35">
      <c r="U231" s="194"/>
      <c r="V231" s="194"/>
      <c r="W231" s="194"/>
    </row>
    <row r="232" spans="21:23" ht="14.5" x14ac:dyDescent="0.35">
      <c r="U232" s="194"/>
      <c r="V232" s="194"/>
      <c r="W232" s="194"/>
    </row>
    <row r="233" spans="21:23" ht="14.5" x14ac:dyDescent="0.35">
      <c r="U233" s="194"/>
      <c r="V233" s="194"/>
      <c r="W233" s="194"/>
    </row>
    <row r="234" spans="21:23" ht="14.5" x14ac:dyDescent="0.35">
      <c r="U234" s="194"/>
      <c r="V234" s="194"/>
      <c r="W234" s="194"/>
    </row>
    <row r="235" spans="21:23" ht="14.5" x14ac:dyDescent="0.35">
      <c r="U235" s="194"/>
      <c r="V235" s="194"/>
      <c r="W235" s="194"/>
    </row>
    <row r="236" spans="21:23" ht="14.5" x14ac:dyDescent="0.35">
      <c r="U236" s="194"/>
      <c r="V236" s="194"/>
      <c r="W236" s="194"/>
    </row>
    <row r="237" spans="21:23" ht="14.5" x14ac:dyDescent="0.35">
      <c r="U237" s="194"/>
      <c r="V237" s="194"/>
      <c r="W237" s="194"/>
    </row>
    <row r="238" spans="21:23" ht="14.5" x14ac:dyDescent="0.35">
      <c r="U238" s="194"/>
      <c r="V238" s="194"/>
      <c r="W238" s="194"/>
    </row>
    <row r="239" spans="21:23" ht="14.5" x14ac:dyDescent="0.35">
      <c r="U239" s="194"/>
      <c r="V239" s="194"/>
      <c r="W239" s="194"/>
    </row>
    <row r="240" spans="21:23" ht="14.5" x14ac:dyDescent="0.35">
      <c r="U240" s="194"/>
      <c r="V240" s="194"/>
      <c r="W240" s="194"/>
    </row>
    <row r="241" spans="21:23" ht="14.5" x14ac:dyDescent="0.35">
      <c r="U241" s="194"/>
      <c r="V241" s="194"/>
      <c r="W241" s="194"/>
    </row>
    <row r="242" spans="21:23" ht="14.5" x14ac:dyDescent="0.35">
      <c r="U242" s="194"/>
      <c r="V242" s="194"/>
      <c r="W242" s="194"/>
    </row>
    <row r="243" spans="21:23" ht="14.5" x14ac:dyDescent="0.35">
      <c r="U243" s="194"/>
      <c r="V243" s="194"/>
      <c r="W243" s="194"/>
    </row>
    <row r="244" spans="21:23" ht="14.5" x14ac:dyDescent="0.35">
      <c r="U244" s="194"/>
      <c r="V244" s="194"/>
      <c r="W244" s="194"/>
    </row>
    <row r="245" spans="21:23" ht="14.5" x14ac:dyDescent="0.35">
      <c r="U245" s="194"/>
      <c r="V245" s="194"/>
      <c r="W245" s="194"/>
    </row>
    <row r="246" spans="21:23" ht="14.5" x14ac:dyDescent="0.35">
      <c r="U246" s="194"/>
      <c r="V246" s="194"/>
      <c r="W246" s="194"/>
    </row>
    <row r="247" spans="21:23" ht="14.5" x14ac:dyDescent="0.35">
      <c r="U247" s="194"/>
      <c r="V247" s="194"/>
      <c r="W247" s="194"/>
    </row>
    <row r="248" spans="21:23" ht="14.4" customHeight="1" x14ac:dyDescent="0.35">
      <c r="U248" s="194"/>
      <c r="V248" s="194"/>
      <c r="W248" s="194"/>
    </row>
    <row r="249" spans="21:23" ht="14.4" customHeight="1" x14ac:dyDescent="0.35">
      <c r="U249" s="194"/>
      <c r="V249" s="194"/>
      <c r="W249" s="194"/>
    </row>
    <row r="250" spans="21:23" ht="14.4" customHeight="1" x14ac:dyDescent="0.35">
      <c r="U250" s="194"/>
      <c r="V250" s="194"/>
      <c r="W250" s="194"/>
    </row>
    <row r="251" spans="21:23" ht="14.4" customHeight="1" x14ac:dyDescent="0.35">
      <c r="U251" s="194"/>
      <c r="V251" s="194"/>
      <c r="W251" s="194"/>
    </row>
    <row r="252" spans="21:23" ht="14.5" x14ac:dyDescent="0.35">
      <c r="U252" s="194"/>
      <c r="V252" s="194"/>
      <c r="W252" s="194"/>
    </row>
    <row r="253" spans="21:23" ht="14.5" x14ac:dyDescent="0.35">
      <c r="U253" s="194"/>
      <c r="V253" s="194"/>
      <c r="W253" s="194"/>
    </row>
    <row r="254" spans="21:23" ht="14.5" x14ac:dyDescent="0.35">
      <c r="U254" s="194"/>
      <c r="V254" s="194"/>
      <c r="W254" s="194"/>
    </row>
    <row r="255" spans="21:23" ht="14.5" x14ac:dyDescent="0.35">
      <c r="U255" s="194"/>
      <c r="V255" s="194"/>
      <c r="W255" s="194"/>
    </row>
    <row r="256" spans="21:23" ht="14.5" x14ac:dyDescent="0.35">
      <c r="U256" s="194"/>
      <c r="V256" s="194"/>
      <c r="W256" s="194"/>
    </row>
    <row r="257" spans="21:23" ht="14.5" x14ac:dyDescent="0.35">
      <c r="U257" s="194"/>
      <c r="V257" s="194"/>
      <c r="W257" s="194"/>
    </row>
    <row r="258" spans="21:23" ht="14.5" x14ac:dyDescent="0.35">
      <c r="U258" s="194"/>
      <c r="V258" s="194"/>
      <c r="W258" s="194"/>
    </row>
    <row r="259" spans="21:23" ht="14.5" x14ac:dyDescent="0.35">
      <c r="U259" s="194"/>
      <c r="V259" s="194"/>
      <c r="W259" s="194"/>
    </row>
    <row r="260" spans="21:23" ht="14.5" x14ac:dyDescent="0.35">
      <c r="U260" s="194"/>
      <c r="V260" s="194"/>
      <c r="W260" s="194"/>
    </row>
    <row r="261" spans="21:23" ht="14.5" x14ac:dyDescent="0.35">
      <c r="U261" s="194"/>
      <c r="V261" s="194"/>
      <c r="W261" s="194"/>
    </row>
    <row r="262" spans="21:23" ht="14.5" x14ac:dyDescent="0.35">
      <c r="U262" s="194"/>
      <c r="V262" s="194"/>
      <c r="W262" s="194"/>
    </row>
    <row r="263" spans="21:23" ht="14.5" x14ac:dyDescent="0.35">
      <c r="U263" s="194"/>
      <c r="V263" s="194"/>
      <c r="W263" s="194"/>
    </row>
    <row r="264" spans="21:23" ht="14.5" x14ac:dyDescent="0.35">
      <c r="U264" s="194"/>
      <c r="V264" s="194"/>
      <c r="W264" s="194"/>
    </row>
    <row r="265" spans="21:23" ht="14.5" x14ac:dyDescent="0.35">
      <c r="U265" s="194"/>
      <c r="V265" s="194"/>
      <c r="W265" s="194"/>
    </row>
    <row r="266" spans="21:23" ht="14.5" x14ac:dyDescent="0.35">
      <c r="U266" s="194"/>
      <c r="V266" s="194"/>
      <c r="W266" s="194"/>
    </row>
    <row r="267" spans="21:23" ht="14.5" x14ac:dyDescent="0.35">
      <c r="U267" s="194"/>
      <c r="V267" s="194"/>
      <c r="W267" s="194"/>
    </row>
    <row r="268" spans="21:23" ht="14.5" x14ac:dyDescent="0.35">
      <c r="U268" s="194"/>
      <c r="V268" s="194"/>
      <c r="W268" s="194"/>
    </row>
    <row r="269" spans="21:23" ht="14.5" x14ac:dyDescent="0.35">
      <c r="U269" s="194"/>
      <c r="V269" s="194"/>
      <c r="W269" s="194"/>
    </row>
    <row r="270" spans="21:23" ht="14.5" x14ac:dyDescent="0.35">
      <c r="U270" s="194"/>
      <c r="V270" s="194"/>
      <c r="W270" s="194"/>
    </row>
    <row r="271" spans="21:23" ht="14.5" x14ac:dyDescent="0.35">
      <c r="U271" s="194"/>
      <c r="V271" s="194"/>
      <c r="W271" s="194"/>
    </row>
    <row r="272" spans="21:23" ht="14.5" x14ac:dyDescent="0.35">
      <c r="U272" s="194"/>
      <c r="V272" s="194"/>
      <c r="W272" s="194"/>
    </row>
    <row r="273" spans="21:23" ht="14.5" x14ac:dyDescent="0.35">
      <c r="U273" s="194"/>
      <c r="V273" s="194"/>
      <c r="W273" s="194"/>
    </row>
    <row r="274" spans="21:23" ht="14.5" x14ac:dyDescent="0.35">
      <c r="U274" s="194"/>
      <c r="V274" s="194"/>
      <c r="W274" s="194"/>
    </row>
    <row r="275" spans="21:23" ht="14.5" x14ac:dyDescent="0.35">
      <c r="U275" s="194"/>
      <c r="V275" s="194"/>
      <c r="W275" s="194"/>
    </row>
    <row r="276" spans="21:23" ht="14.5" x14ac:dyDescent="0.35">
      <c r="U276" s="194"/>
      <c r="V276" s="194"/>
      <c r="W276" s="194"/>
    </row>
    <row r="277" spans="21:23" ht="14.5" x14ac:dyDescent="0.35">
      <c r="U277" s="194"/>
      <c r="V277" s="194"/>
      <c r="W277" s="194"/>
    </row>
    <row r="278" spans="21:23" ht="14.5" x14ac:dyDescent="0.35">
      <c r="U278" s="194"/>
      <c r="V278" s="194"/>
      <c r="W278" s="194"/>
    </row>
    <row r="279" spans="21:23" ht="14.5" x14ac:dyDescent="0.35">
      <c r="U279" s="194"/>
      <c r="V279" s="194"/>
      <c r="W279" s="194"/>
    </row>
    <row r="280" spans="21:23" ht="14.5" x14ac:dyDescent="0.35">
      <c r="U280" s="194"/>
      <c r="V280" s="194"/>
      <c r="W280" s="194"/>
    </row>
    <row r="281" spans="21:23" ht="14.5" x14ac:dyDescent="0.35">
      <c r="U281" s="194"/>
      <c r="V281" s="194"/>
      <c r="W281" s="194"/>
    </row>
    <row r="282" spans="21:23" ht="14.5" x14ac:dyDescent="0.35">
      <c r="U282" s="194"/>
      <c r="V282" s="194"/>
      <c r="W282" s="194"/>
    </row>
    <row r="283" spans="21:23" ht="14.5" x14ac:dyDescent="0.35">
      <c r="U283" s="194"/>
      <c r="V283" s="194"/>
      <c r="W283" s="194"/>
    </row>
    <row r="284" spans="21:23" ht="14.5" x14ac:dyDescent="0.35">
      <c r="U284" s="194"/>
      <c r="V284" s="194"/>
      <c r="W284" s="194"/>
    </row>
    <row r="285" spans="21:23" ht="14.5" x14ac:dyDescent="0.35">
      <c r="U285" s="194"/>
      <c r="V285" s="194"/>
      <c r="W285" s="194"/>
    </row>
    <row r="286" spans="21:23" ht="14.5" x14ac:dyDescent="0.35">
      <c r="U286" s="194"/>
      <c r="V286" s="194"/>
      <c r="W286" s="194"/>
    </row>
    <row r="287" spans="21:23" ht="14.5" x14ac:dyDescent="0.35">
      <c r="U287" s="194"/>
      <c r="V287" s="194"/>
      <c r="W287" s="194"/>
    </row>
    <row r="288" spans="21:23" ht="14.5" x14ac:dyDescent="0.35">
      <c r="U288" s="194"/>
      <c r="V288" s="194"/>
      <c r="W288" s="194"/>
    </row>
    <row r="289" spans="21:23" ht="14.5" x14ac:dyDescent="0.35">
      <c r="U289" s="194"/>
      <c r="V289" s="194"/>
      <c r="W289" s="194"/>
    </row>
    <row r="290" spans="21:23" ht="14.5" x14ac:dyDescent="0.35">
      <c r="U290" s="194"/>
      <c r="V290" s="194"/>
      <c r="W290" s="194"/>
    </row>
    <row r="291" spans="21:23" ht="14.5" x14ac:dyDescent="0.35">
      <c r="U291" s="194"/>
      <c r="V291" s="194"/>
      <c r="W291" s="194"/>
    </row>
    <row r="292" spans="21:23" ht="14.5" x14ac:dyDescent="0.35">
      <c r="U292" s="194"/>
      <c r="V292" s="194"/>
      <c r="W292" s="194"/>
    </row>
    <row r="293" spans="21:23" ht="14.5" x14ac:dyDescent="0.35">
      <c r="U293" s="194"/>
      <c r="V293" s="194"/>
      <c r="W293" s="194"/>
    </row>
    <row r="294" spans="21:23" ht="14.5" x14ac:dyDescent="0.35">
      <c r="U294" s="194"/>
      <c r="V294" s="194"/>
      <c r="W294" s="194"/>
    </row>
    <row r="295" spans="21:23" ht="14.5" x14ac:dyDescent="0.35">
      <c r="U295" s="194"/>
      <c r="V295" s="194"/>
      <c r="W295" s="194"/>
    </row>
    <row r="296" spans="21:23" ht="14.5" x14ac:dyDescent="0.35">
      <c r="U296" s="194"/>
      <c r="V296" s="194"/>
      <c r="W296" s="194"/>
    </row>
    <row r="297" spans="21:23" ht="14.5" x14ac:dyDescent="0.35">
      <c r="U297" s="194"/>
      <c r="V297" s="194"/>
      <c r="W297" s="194"/>
    </row>
    <row r="298" spans="21:23" ht="14.4" customHeight="1" x14ac:dyDescent="0.35">
      <c r="U298" s="194"/>
      <c r="V298" s="194"/>
      <c r="W298" s="194"/>
    </row>
    <row r="299" spans="21:23" ht="14.4" customHeight="1" x14ac:dyDescent="0.35">
      <c r="U299" s="194"/>
      <c r="V299" s="194"/>
      <c r="W299" s="194"/>
    </row>
    <row r="300" spans="21:23" ht="14.4" customHeight="1" x14ac:dyDescent="0.35">
      <c r="U300" s="194"/>
      <c r="V300" s="194"/>
      <c r="W300" s="194"/>
    </row>
    <row r="301" spans="21:23" ht="14.4" customHeight="1" x14ac:dyDescent="0.35">
      <c r="U301" s="194"/>
      <c r="V301" s="194"/>
      <c r="W301" s="194"/>
    </row>
    <row r="302" spans="21:23" ht="14.5" x14ac:dyDescent="0.35">
      <c r="U302" s="194"/>
      <c r="V302" s="194"/>
      <c r="W302" s="194"/>
    </row>
    <row r="303" spans="21:23" ht="14.5" x14ac:dyDescent="0.35">
      <c r="U303" s="194"/>
      <c r="V303" s="194"/>
      <c r="W303" s="194"/>
    </row>
    <row r="304" spans="21:23" ht="14.5" x14ac:dyDescent="0.35">
      <c r="U304" s="194"/>
      <c r="V304" s="194"/>
      <c r="W304" s="194"/>
    </row>
    <row r="305" spans="21:23" ht="14.5" x14ac:dyDescent="0.35">
      <c r="U305" s="194"/>
      <c r="V305" s="194"/>
      <c r="W305" s="194"/>
    </row>
    <row r="306" spans="21:23" ht="14.5" x14ac:dyDescent="0.35">
      <c r="U306" s="194"/>
      <c r="V306" s="194"/>
      <c r="W306" s="194"/>
    </row>
    <row r="307" spans="21:23" ht="14.5" x14ac:dyDescent="0.35">
      <c r="U307" s="194"/>
      <c r="V307" s="194"/>
      <c r="W307" s="194"/>
    </row>
    <row r="308" spans="21:23" ht="14.5" x14ac:dyDescent="0.35">
      <c r="U308" s="194"/>
      <c r="V308" s="194"/>
      <c r="W308" s="194"/>
    </row>
    <row r="309" spans="21:23" ht="14.5" x14ac:dyDescent="0.35">
      <c r="U309" s="194"/>
      <c r="V309" s="194"/>
      <c r="W309" s="194"/>
    </row>
    <row r="310" spans="21:23" ht="14.5" x14ac:dyDescent="0.35">
      <c r="U310" s="194"/>
      <c r="V310" s="194"/>
      <c r="W310" s="194"/>
    </row>
    <row r="311" spans="21:23" ht="14.5" x14ac:dyDescent="0.35">
      <c r="U311" s="194"/>
      <c r="V311" s="194"/>
      <c r="W311" s="194"/>
    </row>
    <row r="312" spans="21:23" ht="14.5" x14ac:dyDescent="0.35">
      <c r="U312" s="194"/>
      <c r="V312" s="194"/>
      <c r="W312" s="194"/>
    </row>
    <row r="313" spans="21:23" ht="14.5" x14ac:dyDescent="0.35">
      <c r="U313" s="194"/>
      <c r="V313" s="194"/>
      <c r="W313" s="194"/>
    </row>
    <row r="314" spans="21:23" ht="14.5" x14ac:dyDescent="0.35">
      <c r="U314" s="194"/>
      <c r="V314" s="194"/>
      <c r="W314" s="194"/>
    </row>
    <row r="315" spans="21:23" ht="14.5" x14ac:dyDescent="0.35">
      <c r="U315" s="194"/>
      <c r="V315" s="194"/>
      <c r="W315" s="194"/>
    </row>
    <row r="316" spans="21:23" ht="14.5" x14ac:dyDescent="0.35">
      <c r="U316" s="194"/>
      <c r="V316" s="194"/>
      <c r="W316" s="194"/>
    </row>
    <row r="317" spans="21:23" ht="14.5" x14ac:dyDescent="0.35">
      <c r="U317" s="194"/>
      <c r="V317" s="194"/>
      <c r="W317" s="194"/>
    </row>
    <row r="318" spans="21:23" ht="14.5" x14ac:dyDescent="0.35">
      <c r="U318" s="194"/>
      <c r="V318" s="194"/>
      <c r="W318" s="194"/>
    </row>
    <row r="319" spans="21:23" ht="14.5" x14ac:dyDescent="0.35">
      <c r="U319" s="117">
        <v>0</v>
      </c>
      <c r="V319" s="27">
        <v>0</v>
      </c>
      <c r="W319" s="118">
        <v>0</v>
      </c>
    </row>
    <row r="320" spans="21:23" ht="14.5" x14ac:dyDescent="0.35">
      <c r="U320" s="112" t="s">
        <v>37</v>
      </c>
      <c r="V320" s="12"/>
      <c r="W320" s="113"/>
    </row>
    <row r="321" spans="21:23" ht="15" thickBot="1" x14ac:dyDescent="0.4">
      <c r="U321" s="119"/>
      <c r="V321" s="120"/>
      <c r="W321" s="121"/>
    </row>
    <row r="322" spans="21:23" ht="14.5" hidden="1" x14ac:dyDescent="0.35"/>
    <row r="323" spans="21:23" ht="14.5" hidden="1" x14ac:dyDescent="0.35"/>
    <row r="324" spans="21:23" ht="14.5" hidden="1" x14ac:dyDescent="0.35"/>
    <row r="325" spans="21:23" ht="14.5" hidden="1" x14ac:dyDescent="0.35"/>
    <row r="326" spans="21:23" ht="14.5" hidden="1" x14ac:dyDescent="0.35"/>
    <row r="327" spans="21:23" ht="14.5" hidden="1" x14ac:dyDescent="0.35"/>
    <row r="328" spans="21:23" ht="14.5" hidden="1" x14ac:dyDescent="0.35"/>
    <row r="329" spans="21:23" ht="14.5" hidden="1" x14ac:dyDescent="0.35"/>
    <row r="330" spans="21:23" ht="14.5" hidden="1" x14ac:dyDescent="0.35"/>
    <row r="331" spans="21:23" ht="14.5" hidden="1" x14ac:dyDescent="0.35"/>
    <row r="332" spans="21:23" ht="14.5" hidden="1" x14ac:dyDescent="0.35"/>
    <row r="333" spans="21:23" ht="14.5" hidden="1" x14ac:dyDescent="0.35"/>
    <row r="334" spans="21:23" ht="14.5" hidden="1" x14ac:dyDescent="0.35"/>
    <row r="335" spans="21:23" ht="14.5" hidden="1" x14ac:dyDescent="0.35"/>
    <row r="336" spans="21: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eRA0f5GbLZPvnYvVsn1IM7UTA8KD/1HZdj8/NDJzzdbiTCIOM6JFMMztwhKcbbg52Q2uzkL96Y7WHQFpPCc72A==" saltValue="CVrugodLuKy+VjNW1LrFMA=="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29"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28" priority="1">
      <formula>$U$3="niet"</formula>
    </cfRule>
  </conditionalFormatting>
  <conditionalFormatting sqref="C8:C43">
    <cfRule type="expression" dxfId="27" priority="17">
      <formula>$U$3="Niet"</formula>
    </cfRule>
    <cfRule type="cellIs" dxfId="26" priority="18" operator="equal">
      <formula>0</formula>
    </cfRule>
    <cfRule type="cellIs" dxfId="25" priority="19" operator="lessThan">
      <formula>$U$6</formula>
    </cfRule>
  </conditionalFormatting>
  <dataValidations count="2">
    <dataValidation type="list" allowBlank="1" showInputMessage="1" showErrorMessage="1" sqref="F7:S7" xr:uid="{CEFF2777-9428-4721-833F-4F8A023A4C8E}">
      <formula1>$AC$7:$AH$7</formula1>
    </dataValidation>
    <dataValidation type="list" allowBlank="1" showInputMessage="1" showErrorMessage="1" sqref="U3:W3" xr:uid="{53B4C49F-6680-4B20-90C8-A0D8564AA075}">
      <formula1>"Ja,Niet"</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8F2D46-EED4-4F4E-885B-39383564D49C}">
          <x14:formula1>
            <xm:f>'Hele Jaar'!$P$10:$P$18</xm:f>
          </x14:formula1>
          <xm:sqref>L50:N50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0395-F256-4050-9264-14868E93DE60}">
  <sheetPr>
    <tabColor theme="9" tint="0.59999389629810485"/>
  </sheetPr>
  <dimension ref="A1:XFB1716"/>
  <sheetViews>
    <sheetView showGridLines="0" showRowColHeaders="0" zoomScale="70" zoomScaleNormal="70" zoomScaleSheetLayoutView="70" workbookViewId="0">
      <pane xSplit="23" ySplit="32" topLeftCell="X33" activePane="bottomRight" state="frozen"/>
      <selection pane="topRight" activeCell="X1" sqref="X1"/>
      <selection pane="bottomLeft" activeCell="A33" sqref="A33"/>
      <selection pane="bottomRight" activeCell="X33" sqref="X33"/>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175"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ht="14.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84"/>
      <c r="C3" s="298"/>
      <c r="D3" s="299"/>
      <c r="E3" s="300"/>
      <c r="G3" s="301"/>
      <c r="H3" s="302"/>
      <c r="I3" s="303"/>
      <c r="J3" s="302"/>
      <c r="K3" s="303"/>
      <c r="L3" s="302"/>
      <c r="M3" s="303"/>
      <c r="N3" s="302"/>
      <c r="O3" s="303"/>
      <c r="P3" s="302"/>
      <c r="Q3" s="303"/>
      <c r="R3" s="304"/>
      <c r="U3" s="298" t="s">
        <v>24</v>
      </c>
      <c r="V3" s="299"/>
      <c r="W3" s="300"/>
    </row>
    <row r="4" spans="1:35" ht="15" thickBot="1" x14ac:dyDescent="0.4">
      <c r="E4" s="81"/>
    </row>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v>5.5</v>
      </c>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U46" s="194"/>
      <c r="V46" s="194"/>
      <c r="W46" s="194"/>
    </row>
    <row r="47" spans="2:35" ht="14.5" x14ac:dyDescent="0.35">
      <c r="B47" s="270" t="s">
        <v>19</v>
      </c>
      <c r="C47" s="271"/>
      <c r="D47" s="271"/>
      <c r="E47" s="272"/>
      <c r="U47" s="194"/>
      <c r="V47" s="194"/>
      <c r="W47" s="194"/>
    </row>
    <row r="48" spans="2:35" ht="14.5" x14ac:dyDescent="0.35">
      <c r="B48" s="308"/>
      <c r="C48" s="309"/>
      <c r="D48" s="309"/>
      <c r="E48" s="310"/>
      <c r="U48" s="194"/>
      <c r="V48" s="194"/>
      <c r="W48" s="194"/>
    </row>
    <row r="49" spans="2:23" ht="14.5" x14ac:dyDescent="0.35">
      <c r="B49" s="311"/>
      <c r="C49" s="312"/>
      <c r="D49" s="312"/>
      <c r="E49" s="313"/>
      <c r="F49" s="269"/>
      <c r="G49" s="269"/>
      <c r="H49" s="269"/>
      <c r="I49" s="269"/>
      <c r="J49" s="269"/>
      <c r="K49" s="269"/>
      <c r="U49" s="194"/>
      <c r="V49" s="194"/>
      <c r="W49" s="194"/>
    </row>
    <row r="50" spans="2:23" ht="14.5" x14ac:dyDescent="0.35">
      <c r="B50" s="311"/>
      <c r="C50" s="312"/>
      <c r="D50" s="312"/>
      <c r="E50" s="313"/>
      <c r="L50" s="151"/>
      <c r="M50" s="151"/>
      <c r="N50" s="151"/>
      <c r="U50" s="194"/>
      <c r="V50" s="194"/>
      <c r="W50" s="194"/>
    </row>
    <row r="51" spans="2:23" ht="14.5" x14ac:dyDescent="0.35">
      <c r="B51" s="311"/>
      <c r="C51" s="312"/>
      <c r="D51" s="312"/>
      <c r="E51" s="313"/>
      <c r="U51" s="194"/>
      <c r="V51" s="194"/>
      <c r="W51" s="194"/>
    </row>
    <row r="52" spans="2:23" ht="14.5" x14ac:dyDescent="0.35">
      <c r="B52" s="311"/>
      <c r="C52" s="312"/>
      <c r="D52" s="312"/>
      <c r="E52" s="313"/>
      <c r="L52" s="98"/>
      <c r="M52" s="98"/>
      <c r="N52" s="98"/>
      <c r="U52" s="194"/>
      <c r="V52" s="194"/>
      <c r="W52" s="194"/>
    </row>
    <row r="53" spans="2:23" ht="14.5" x14ac:dyDescent="0.35">
      <c r="B53" s="311"/>
      <c r="C53" s="312"/>
      <c r="D53" s="312"/>
      <c r="E53" s="313"/>
      <c r="L53" s="98"/>
      <c r="M53" s="98"/>
      <c r="N53" s="98"/>
      <c r="U53" s="194"/>
      <c r="V53" s="194"/>
      <c r="W53" s="194"/>
    </row>
    <row r="54" spans="2:23" ht="14.5" x14ac:dyDescent="0.35">
      <c r="B54" s="314"/>
      <c r="C54" s="315"/>
      <c r="D54" s="315"/>
      <c r="E54" s="316"/>
      <c r="L54" s="98"/>
      <c r="M54" s="98"/>
      <c r="N54" s="98"/>
      <c r="U54" s="194"/>
      <c r="V54" s="194"/>
      <c r="W54" s="194"/>
    </row>
    <row r="55" spans="2:23" ht="14.5" x14ac:dyDescent="0.35">
      <c r="B55" s="26"/>
      <c r="C55" s="28"/>
      <c r="D55" s="27"/>
      <c r="E55" s="29"/>
      <c r="L55" s="98"/>
      <c r="M55" s="98"/>
      <c r="N55" s="98"/>
      <c r="U55" s="194"/>
      <c r="V55" s="194"/>
      <c r="W55" s="194"/>
    </row>
    <row r="56" spans="2:23" ht="14.5" x14ac:dyDescent="0.35">
      <c r="B56" s="26"/>
      <c r="C56" s="28"/>
      <c r="D56" s="27"/>
      <c r="E56" s="29"/>
      <c r="L56" s="98"/>
      <c r="M56" s="98"/>
      <c r="N56" s="98"/>
      <c r="U56" s="194"/>
      <c r="V56" s="194"/>
      <c r="W56" s="194"/>
    </row>
    <row r="57" spans="2:23" ht="14.5" x14ac:dyDescent="0.35">
      <c r="B57" s="26"/>
      <c r="C57" s="28"/>
      <c r="D57" s="27"/>
      <c r="E57" s="29"/>
      <c r="L57" s="98"/>
      <c r="M57" s="98"/>
      <c r="N57" s="98"/>
      <c r="U57" s="194"/>
      <c r="V57" s="194"/>
      <c r="W57" s="194"/>
    </row>
    <row r="58" spans="2:23" ht="14.5" x14ac:dyDescent="0.35">
      <c r="B58" s="26"/>
      <c r="C58" s="28"/>
      <c r="D58" s="27"/>
      <c r="E58" s="29"/>
      <c r="L58" s="98"/>
      <c r="M58" s="98"/>
      <c r="N58" s="98"/>
      <c r="U58" s="194"/>
      <c r="V58" s="194"/>
      <c r="W58" s="194"/>
    </row>
    <row r="59" spans="2:23" ht="14.5" x14ac:dyDescent="0.35">
      <c r="B59" s="26"/>
      <c r="C59" s="28"/>
      <c r="D59" s="27"/>
      <c r="E59" s="29"/>
      <c r="L59" s="98"/>
      <c r="M59" s="98"/>
      <c r="N59" s="98"/>
      <c r="U59" s="194"/>
      <c r="V59" s="194"/>
      <c r="W59" s="194"/>
    </row>
    <row r="60" spans="2:23" ht="14.5" x14ac:dyDescent="0.35">
      <c r="B60" s="26"/>
      <c r="C60" s="28"/>
      <c r="D60" s="27"/>
      <c r="E60" s="29"/>
      <c r="L60" s="98"/>
      <c r="M60" s="98"/>
      <c r="N60" s="98"/>
      <c r="U60" s="194"/>
      <c r="V60" s="194"/>
      <c r="W60" s="194"/>
    </row>
    <row r="61" spans="2:23" ht="14.4" customHeight="1" x14ac:dyDescent="0.35">
      <c r="B61" s="26"/>
      <c r="C61" s="28"/>
      <c r="D61" s="27"/>
      <c r="E61" s="29"/>
      <c r="L61" s="98"/>
      <c r="M61" s="98"/>
      <c r="N61" s="98"/>
      <c r="U61" s="194"/>
      <c r="V61" s="194"/>
      <c r="W61" s="194"/>
    </row>
    <row r="62" spans="2:23" ht="14.4" customHeight="1" x14ac:dyDescent="0.35">
      <c r="B62" s="26"/>
      <c r="C62" s="28"/>
      <c r="D62" s="27"/>
      <c r="E62" s="29"/>
      <c r="L62" s="98"/>
      <c r="M62" s="98"/>
      <c r="N62" s="98"/>
      <c r="U62" s="194"/>
      <c r="V62" s="194"/>
      <c r="W62" s="194"/>
    </row>
    <row r="63" spans="2:23" ht="14.4" customHeight="1" x14ac:dyDescent="0.35">
      <c r="B63" s="26"/>
      <c r="C63" s="28"/>
      <c r="D63" s="27"/>
      <c r="E63" s="29"/>
      <c r="L63" s="98"/>
      <c r="M63" s="98"/>
      <c r="N63" s="98"/>
      <c r="U63" s="194"/>
      <c r="V63" s="194"/>
      <c r="W63" s="194"/>
    </row>
    <row r="64" spans="2:23" ht="14.4" customHeight="1" x14ac:dyDescent="0.35">
      <c r="B64" s="26"/>
      <c r="C64" s="28"/>
      <c r="D64" s="27"/>
      <c r="E64" s="29"/>
      <c r="L64" s="98"/>
      <c r="M64" s="98"/>
      <c r="N64" s="98"/>
      <c r="U64" s="194"/>
      <c r="V64" s="194"/>
      <c r="W64" s="194"/>
    </row>
    <row r="65" spans="2:23" ht="14.5" x14ac:dyDescent="0.35">
      <c r="B65" s="26"/>
      <c r="C65" s="28"/>
      <c r="D65" s="27"/>
      <c r="E65" s="29"/>
      <c r="L65" s="98"/>
      <c r="M65" s="98"/>
      <c r="N65" s="98"/>
      <c r="U65" s="194"/>
      <c r="V65" s="194"/>
      <c r="W65" s="194"/>
    </row>
    <row r="66" spans="2:23" ht="14.5" x14ac:dyDescent="0.35">
      <c r="B66" s="26"/>
      <c r="C66" s="28"/>
      <c r="D66" s="27"/>
      <c r="E66" s="29"/>
      <c r="L66" s="98"/>
      <c r="M66" s="98"/>
      <c r="N66" s="98"/>
      <c r="U66" s="194"/>
      <c r="V66" s="194"/>
      <c r="W66" s="194"/>
    </row>
    <row r="67" spans="2:23" ht="14.5" x14ac:dyDescent="0.35">
      <c r="B67" s="26"/>
      <c r="C67" s="28"/>
      <c r="D67" s="27"/>
      <c r="E67" s="29"/>
      <c r="L67" s="98"/>
      <c r="M67" s="98"/>
      <c r="N67" s="98"/>
      <c r="U67" s="194"/>
      <c r="V67" s="194"/>
      <c r="W67" s="194"/>
    </row>
    <row r="68" spans="2:23" ht="14.5" x14ac:dyDescent="0.35">
      <c r="B68" s="26"/>
      <c r="C68" s="28"/>
      <c r="D68" s="27"/>
      <c r="E68" s="29"/>
      <c r="L68" s="98"/>
      <c r="M68" s="98"/>
      <c r="N68" s="98"/>
      <c r="U68" s="194"/>
      <c r="V68" s="194"/>
      <c r="W68" s="194"/>
    </row>
    <row r="69" spans="2:23" ht="14.5" x14ac:dyDescent="0.35">
      <c r="B69" s="26"/>
      <c r="C69" s="28"/>
      <c r="D69" s="27"/>
      <c r="E69" s="29"/>
      <c r="L69" s="98"/>
      <c r="M69" s="98"/>
      <c r="N69" s="98"/>
      <c r="U69" s="194"/>
      <c r="V69" s="194"/>
      <c r="W69" s="194"/>
    </row>
    <row r="70" spans="2:23" ht="14.5" x14ac:dyDescent="0.35">
      <c r="B70" s="26"/>
      <c r="C70" s="28"/>
      <c r="D70" s="27"/>
      <c r="E70" s="29"/>
      <c r="L70" s="98"/>
      <c r="M70" s="98"/>
      <c r="N70" s="98"/>
      <c r="U70" s="194"/>
      <c r="V70" s="194"/>
      <c r="W70" s="194"/>
    </row>
    <row r="71" spans="2:23" ht="14.5" x14ac:dyDescent="0.35">
      <c r="B71" s="26"/>
      <c r="C71" s="28"/>
      <c r="D71" s="27"/>
      <c r="E71" s="29"/>
      <c r="L71" s="98"/>
      <c r="M71" s="98"/>
      <c r="N71" s="98"/>
      <c r="U71" s="194"/>
      <c r="V71" s="194"/>
      <c r="W71" s="194"/>
    </row>
    <row r="72" spans="2:23" ht="14.5" x14ac:dyDescent="0.35">
      <c r="B72" s="26"/>
      <c r="C72" s="28"/>
      <c r="D72" s="27"/>
      <c r="E72" s="29"/>
      <c r="L72" s="98"/>
      <c r="M72" s="98"/>
      <c r="N72" s="98"/>
      <c r="U72" s="194"/>
      <c r="V72" s="194"/>
      <c r="W72" s="194"/>
    </row>
    <row r="73" spans="2:23" ht="14.5" x14ac:dyDescent="0.35">
      <c r="B73" s="26"/>
      <c r="C73" s="28"/>
      <c r="D73" s="27"/>
      <c r="E73" s="29"/>
      <c r="L73" s="98"/>
      <c r="M73" s="98"/>
      <c r="N73" s="98"/>
      <c r="U73" s="194"/>
      <c r="V73" s="194"/>
      <c r="W73" s="194"/>
    </row>
    <row r="74" spans="2:23" ht="14.5" x14ac:dyDescent="0.35">
      <c r="B74" s="26"/>
      <c r="C74" s="28"/>
      <c r="D74" s="27"/>
      <c r="E74" s="29"/>
      <c r="L74" s="98"/>
      <c r="M74" s="98"/>
      <c r="N74" s="98"/>
      <c r="U74" s="194"/>
      <c r="V74" s="194"/>
      <c r="W74" s="194"/>
    </row>
    <row r="75" spans="2:23" ht="14.5" x14ac:dyDescent="0.35">
      <c r="B75" s="26"/>
      <c r="C75" s="28"/>
      <c r="D75" s="27"/>
      <c r="E75" s="29"/>
      <c r="L75" s="98"/>
      <c r="M75" s="98"/>
      <c r="N75" s="98"/>
      <c r="U75" s="194"/>
      <c r="V75" s="194"/>
      <c r="W75" s="194"/>
    </row>
    <row r="76" spans="2:23" ht="14.5" x14ac:dyDescent="0.35">
      <c r="B76" s="26"/>
      <c r="C76" s="28"/>
      <c r="D76" s="27"/>
      <c r="E76" s="29"/>
      <c r="L76" s="98"/>
      <c r="M76" s="98"/>
      <c r="N76" s="98"/>
      <c r="U76" s="194"/>
      <c r="V76" s="194"/>
      <c r="W76" s="194"/>
    </row>
    <row r="77" spans="2:23" ht="14.5" x14ac:dyDescent="0.35">
      <c r="B77" s="26"/>
      <c r="C77" s="28"/>
      <c r="D77" s="27"/>
      <c r="E77" s="29"/>
      <c r="L77" s="98"/>
      <c r="M77" s="98"/>
      <c r="N77" s="98"/>
      <c r="U77" s="194"/>
      <c r="V77" s="194"/>
      <c r="W77" s="194"/>
    </row>
    <row r="78" spans="2:23" ht="14.5" x14ac:dyDescent="0.35">
      <c r="B78" s="26"/>
      <c r="C78" s="28"/>
      <c r="D78" s="27"/>
      <c r="E78" s="29"/>
      <c r="L78" s="98"/>
      <c r="M78" s="98"/>
      <c r="N78" s="98"/>
      <c r="U78" s="194"/>
      <c r="V78" s="194"/>
      <c r="W78" s="194"/>
    </row>
    <row r="79" spans="2:23" ht="14.5" x14ac:dyDescent="0.35">
      <c r="B79" s="26"/>
      <c r="C79" s="28"/>
      <c r="D79" s="27"/>
      <c r="E79" s="29"/>
      <c r="L79" s="98"/>
      <c r="M79" s="98"/>
      <c r="N79" s="98"/>
      <c r="U79" s="194"/>
      <c r="V79" s="194"/>
      <c r="W79" s="194"/>
    </row>
    <row r="80" spans="2:23" ht="14.5" x14ac:dyDescent="0.35">
      <c r="B80" s="26"/>
      <c r="C80" s="28"/>
      <c r="D80" s="27"/>
      <c r="E80" s="29"/>
      <c r="L80" s="98"/>
      <c r="M80" s="98"/>
      <c r="N80" s="98"/>
      <c r="U80" s="194"/>
      <c r="V80" s="194"/>
      <c r="W80" s="194"/>
    </row>
    <row r="81" spans="2:23" ht="14.5" x14ac:dyDescent="0.35">
      <c r="B81" s="26"/>
      <c r="C81" s="28"/>
      <c r="D81" s="27"/>
      <c r="E81" s="29"/>
      <c r="L81" s="98"/>
      <c r="M81" s="98"/>
      <c r="N81" s="98"/>
      <c r="U81" s="194"/>
      <c r="V81" s="194"/>
      <c r="W81" s="194"/>
    </row>
    <row r="82" spans="2:23" ht="14.5" x14ac:dyDescent="0.35">
      <c r="B82" s="26"/>
      <c r="C82" s="28"/>
      <c r="D82" s="27"/>
      <c r="E82" s="29"/>
      <c r="L82" s="98"/>
      <c r="M82" s="98"/>
      <c r="N82" s="98"/>
      <c r="U82" s="194"/>
      <c r="V82" s="194"/>
      <c r="W82" s="194"/>
    </row>
    <row r="83" spans="2:23" ht="14.5" x14ac:dyDescent="0.35">
      <c r="B83" s="26"/>
      <c r="C83" s="28"/>
      <c r="D83" s="27"/>
      <c r="E83" s="29"/>
      <c r="L83" s="98"/>
      <c r="M83" s="98"/>
      <c r="N83" s="98"/>
      <c r="U83" s="194"/>
      <c r="V83" s="194"/>
      <c r="W83" s="194"/>
    </row>
    <row r="84" spans="2:23" ht="14.5" x14ac:dyDescent="0.35">
      <c r="B84" s="26"/>
      <c r="C84" s="28"/>
      <c r="D84" s="27"/>
      <c r="E84" s="29"/>
      <c r="L84" s="98"/>
      <c r="M84" s="98"/>
      <c r="N84" s="98"/>
      <c r="U84" s="194"/>
      <c r="V84" s="194"/>
      <c r="W84" s="194"/>
    </row>
    <row r="85" spans="2:23" ht="14.5" x14ac:dyDescent="0.35">
      <c r="B85" s="26"/>
      <c r="C85" s="28"/>
      <c r="D85" s="27"/>
      <c r="E85" s="29"/>
      <c r="L85" s="98"/>
      <c r="M85" s="98"/>
      <c r="N85" s="98"/>
      <c r="U85" s="194"/>
      <c r="V85" s="194"/>
      <c r="W85" s="194"/>
    </row>
    <row r="86" spans="2:23" ht="14.5" x14ac:dyDescent="0.35">
      <c r="B86" s="30"/>
      <c r="C86" s="31"/>
      <c r="D86" s="31"/>
      <c r="E86" s="32"/>
      <c r="L86" s="99"/>
      <c r="M86" s="99"/>
      <c r="N86" s="99"/>
      <c r="U86" s="194"/>
      <c r="V86" s="194"/>
      <c r="W86" s="194"/>
    </row>
    <row r="87" spans="2:23" ht="14.5" x14ac:dyDescent="0.35">
      <c r="B87" s="30"/>
      <c r="C87" s="33"/>
      <c r="D87" s="34"/>
      <c r="E87" s="32"/>
      <c r="L87" s="100"/>
      <c r="M87" s="100"/>
      <c r="N87" s="100"/>
      <c r="U87" s="194"/>
      <c r="V87" s="194"/>
      <c r="W87" s="194"/>
    </row>
    <row r="88" spans="2:23" ht="14.5" x14ac:dyDescent="0.35">
      <c r="U88" s="194"/>
      <c r="V88" s="194"/>
      <c r="W88" s="194"/>
    </row>
    <row r="89" spans="2:23" ht="14.5" x14ac:dyDescent="0.35">
      <c r="U89" s="194"/>
      <c r="V89" s="194"/>
      <c r="W89" s="194"/>
    </row>
    <row r="90" spans="2:23" ht="14.5" x14ac:dyDescent="0.35">
      <c r="U90" s="194"/>
      <c r="V90" s="194"/>
      <c r="W90" s="194"/>
    </row>
    <row r="91" spans="2:23" ht="14.5" x14ac:dyDescent="0.35">
      <c r="U91" s="194"/>
      <c r="V91" s="194"/>
      <c r="W91" s="194"/>
    </row>
    <row r="92" spans="2:23" ht="14.5" x14ac:dyDescent="0.35">
      <c r="U92" s="194"/>
      <c r="V92" s="194"/>
      <c r="W92" s="194"/>
    </row>
    <row r="93" spans="2:23" ht="14.5" x14ac:dyDescent="0.35">
      <c r="U93" s="194"/>
      <c r="V93" s="194"/>
      <c r="W93" s="194"/>
    </row>
    <row r="94" spans="2:23" ht="14.5" x14ac:dyDescent="0.35">
      <c r="U94" s="194"/>
      <c r="V94" s="194"/>
      <c r="W94" s="194"/>
    </row>
    <row r="95" spans="2:23" ht="14.5" x14ac:dyDescent="0.35">
      <c r="U95" s="194"/>
      <c r="V95" s="194"/>
      <c r="W95" s="194"/>
    </row>
    <row r="96" spans="2:23" ht="14.5" x14ac:dyDescent="0.35">
      <c r="U96" s="194"/>
      <c r="V96" s="194"/>
      <c r="W96" s="194"/>
    </row>
    <row r="97" spans="21:23" ht="14.5" x14ac:dyDescent="0.35">
      <c r="U97" s="194"/>
      <c r="V97" s="194"/>
      <c r="W97" s="194"/>
    </row>
    <row r="98" spans="21:23" ht="14.5" x14ac:dyDescent="0.35">
      <c r="U98" s="194"/>
      <c r="V98" s="194"/>
      <c r="W98" s="194"/>
    </row>
    <row r="99" spans="21:23" ht="14.5" x14ac:dyDescent="0.35">
      <c r="U99" s="194"/>
      <c r="V99" s="194"/>
      <c r="W99" s="194"/>
    </row>
    <row r="100" spans="21:23" ht="14.5" x14ac:dyDescent="0.35">
      <c r="U100" s="194"/>
      <c r="V100" s="194"/>
      <c r="W100" s="194"/>
    </row>
    <row r="101" spans="21:23" ht="14.5" x14ac:dyDescent="0.35">
      <c r="U101" s="194"/>
      <c r="V101" s="194"/>
      <c r="W101" s="194"/>
    </row>
    <row r="102" spans="21:23" ht="14.5" x14ac:dyDescent="0.35">
      <c r="U102" s="194"/>
      <c r="V102" s="194"/>
      <c r="W102" s="194"/>
    </row>
    <row r="103" spans="21:23" ht="14.5" x14ac:dyDescent="0.35">
      <c r="U103" s="194"/>
      <c r="V103" s="194"/>
      <c r="W103" s="194"/>
    </row>
    <row r="104" spans="21:23" ht="14.5" x14ac:dyDescent="0.35">
      <c r="U104" s="194"/>
      <c r="V104" s="194"/>
      <c r="W104" s="194"/>
    </row>
    <row r="105" spans="21:23" ht="14.5" x14ac:dyDescent="0.35">
      <c r="U105" s="194"/>
      <c r="V105" s="194"/>
      <c r="W105" s="194"/>
    </row>
    <row r="106" spans="21:23" ht="14.5" x14ac:dyDescent="0.35">
      <c r="U106" s="194"/>
      <c r="V106" s="194"/>
      <c r="W106" s="194"/>
    </row>
    <row r="107" spans="21:23" ht="14.4" customHeight="1" x14ac:dyDescent="0.35">
      <c r="U107" s="194"/>
      <c r="V107" s="194"/>
      <c r="W107" s="194"/>
    </row>
    <row r="108" spans="21:23" ht="14.4" customHeight="1" x14ac:dyDescent="0.35">
      <c r="U108" s="194"/>
      <c r="V108" s="194"/>
      <c r="W108" s="194"/>
    </row>
    <row r="109" spans="21:23" ht="14.5" x14ac:dyDescent="0.35">
      <c r="U109" s="194"/>
      <c r="V109" s="194"/>
      <c r="W109" s="194"/>
    </row>
    <row r="110" spans="21:23" ht="14.5" x14ac:dyDescent="0.35">
      <c r="U110" s="194"/>
      <c r="V110" s="194"/>
      <c r="W110" s="194"/>
    </row>
    <row r="111" spans="21:23" ht="14.4" customHeight="1" x14ac:dyDescent="0.35">
      <c r="U111" s="194"/>
      <c r="V111" s="194"/>
      <c r="W111" s="194"/>
    </row>
    <row r="112" spans="21:23" ht="14.4" customHeight="1" x14ac:dyDescent="0.35">
      <c r="U112" s="194"/>
      <c r="V112" s="194"/>
      <c r="W112" s="194"/>
    </row>
    <row r="113" spans="21:23" ht="14.4" customHeight="1" x14ac:dyDescent="0.35">
      <c r="U113" s="194"/>
      <c r="V113" s="194"/>
      <c r="W113" s="194"/>
    </row>
    <row r="114" spans="21:23" ht="14.4" customHeight="1" x14ac:dyDescent="0.35">
      <c r="U114" s="194"/>
      <c r="V114" s="194"/>
      <c r="W114" s="194"/>
    </row>
    <row r="115" spans="21:23" ht="14.5" x14ac:dyDescent="0.35">
      <c r="U115" s="194"/>
      <c r="V115" s="194"/>
      <c r="W115" s="194"/>
    </row>
    <row r="116" spans="21:23" ht="14.5" x14ac:dyDescent="0.35">
      <c r="U116" s="194"/>
      <c r="V116" s="194"/>
      <c r="W116" s="194"/>
    </row>
    <row r="117" spans="21:23" ht="14.5" x14ac:dyDescent="0.35">
      <c r="U117" s="194"/>
      <c r="V117" s="194"/>
      <c r="W117" s="194"/>
    </row>
    <row r="118" spans="21:23" ht="14.5" x14ac:dyDescent="0.35">
      <c r="U118" s="194"/>
      <c r="V118" s="194"/>
      <c r="W118" s="194"/>
    </row>
    <row r="119" spans="21:23" ht="14.5" x14ac:dyDescent="0.35">
      <c r="U119" s="194"/>
      <c r="V119" s="194"/>
      <c r="W119" s="194"/>
    </row>
    <row r="120" spans="21:23" ht="14.5" x14ac:dyDescent="0.35">
      <c r="U120" s="194"/>
      <c r="V120" s="194"/>
      <c r="W120" s="194"/>
    </row>
    <row r="121" spans="21:23" ht="14.5" x14ac:dyDescent="0.35">
      <c r="U121" s="194"/>
      <c r="V121" s="194"/>
      <c r="W121" s="194"/>
    </row>
    <row r="122" spans="21:23" ht="14.5" x14ac:dyDescent="0.35">
      <c r="U122" s="194"/>
      <c r="V122" s="194"/>
      <c r="W122" s="194"/>
    </row>
    <row r="123" spans="21:23" ht="14.5" x14ac:dyDescent="0.35">
      <c r="U123" s="194"/>
      <c r="V123" s="194"/>
      <c r="W123" s="194"/>
    </row>
    <row r="124" spans="21:23" ht="14.5" x14ac:dyDescent="0.35">
      <c r="U124" s="194"/>
      <c r="V124" s="194"/>
      <c r="W124" s="194"/>
    </row>
    <row r="125" spans="21:23" ht="14.5" x14ac:dyDescent="0.35">
      <c r="U125" s="194"/>
      <c r="V125" s="194"/>
      <c r="W125" s="194"/>
    </row>
    <row r="126" spans="21:23" ht="14.5" x14ac:dyDescent="0.35">
      <c r="U126" s="194"/>
      <c r="V126" s="194"/>
      <c r="W126" s="194"/>
    </row>
    <row r="127" spans="21:23" ht="14.5" x14ac:dyDescent="0.35">
      <c r="U127" s="194"/>
      <c r="V127" s="194"/>
      <c r="W127" s="194"/>
    </row>
    <row r="128" spans="21:23" ht="14.5" x14ac:dyDescent="0.35">
      <c r="U128" s="194"/>
      <c r="V128" s="194"/>
      <c r="W128" s="194"/>
    </row>
    <row r="129" spans="21:23" ht="14.5" x14ac:dyDescent="0.35">
      <c r="U129" s="194"/>
      <c r="V129" s="194"/>
      <c r="W129" s="194"/>
    </row>
    <row r="130" spans="21:23" ht="14.5" x14ac:dyDescent="0.35">
      <c r="U130" s="194"/>
      <c r="V130" s="194"/>
      <c r="W130" s="194"/>
    </row>
    <row r="131" spans="21:23" ht="14.5" x14ac:dyDescent="0.35">
      <c r="U131" s="194"/>
      <c r="V131" s="194"/>
      <c r="W131" s="194"/>
    </row>
    <row r="132" spans="21:23" ht="14.5" x14ac:dyDescent="0.35">
      <c r="U132" s="194"/>
      <c r="V132" s="194"/>
      <c r="W132" s="194"/>
    </row>
    <row r="133" spans="21:23" ht="14.5" x14ac:dyDescent="0.35">
      <c r="U133" s="194"/>
      <c r="V133" s="194"/>
      <c r="W133" s="194"/>
    </row>
    <row r="134" spans="21:23" ht="14.5" x14ac:dyDescent="0.35">
      <c r="U134" s="194"/>
      <c r="V134" s="194"/>
      <c r="W134" s="194"/>
    </row>
    <row r="135" spans="21:23" ht="14.5" x14ac:dyDescent="0.35">
      <c r="U135" s="194"/>
      <c r="V135" s="194"/>
      <c r="W135" s="194"/>
    </row>
    <row r="136" spans="21:23" ht="14.5" x14ac:dyDescent="0.35">
      <c r="U136" s="194"/>
      <c r="V136" s="194"/>
      <c r="W136" s="194"/>
    </row>
    <row r="137" spans="21:23" ht="14.5" x14ac:dyDescent="0.35">
      <c r="U137" s="194"/>
      <c r="V137" s="194"/>
      <c r="W137" s="194"/>
    </row>
    <row r="138" spans="21:23" ht="14.5" x14ac:dyDescent="0.35">
      <c r="U138" s="194"/>
      <c r="V138" s="194"/>
      <c r="W138" s="194"/>
    </row>
    <row r="139" spans="21:23" ht="14.5" x14ac:dyDescent="0.35">
      <c r="U139" s="194"/>
      <c r="V139" s="194"/>
      <c r="W139" s="194"/>
    </row>
    <row r="140" spans="21:23" ht="14.5" x14ac:dyDescent="0.35">
      <c r="U140" s="194"/>
      <c r="V140" s="194"/>
      <c r="W140" s="194"/>
    </row>
    <row r="141" spans="21:23" ht="14.5" x14ac:dyDescent="0.35">
      <c r="U141" s="194"/>
      <c r="V141" s="194"/>
      <c r="W141" s="194"/>
    </row>
    <row r="142" spans="21:23" ht="14.5" x14ac:dyDescent="0.35">
      <c r="U142" s="194"/>
      <c r="V142" s="194"/>
      <c r="W142" s="194"/>
    </row>
    <row r="143" spans="21:23" ht="14.5" x14ac:dyDescent="0.35">
      <c r="U143" s="194"/>
      <c r="V143" s="194"/>
      <c r="W143" s="194"/>
    </row>
    <row r="144" spans="21:23" ht="14.5" x14ac:dyDescent="0.35">
      <c r="U144" s="194"/>
      <c r="V144" s="194"/>
      <c r="W144" s="194"/>
    </row>
    <row r="145" spans="21:23" ht="14.5" x14ac:dyDescent="0.35">
      <c r="U145" s="194"/>
      <c r="V145" s="194"/>
      <c r="W145" s="194"/>
    </row>
    <row r="146" spans="21:23" ht="14.5" x14ac:dyDescent="0.35">
      <c r="U146" s="194"/>
      <c r="V146" s="194"/>
      <c r="W146" s="194"/>
    </row>
    <row r="147" spans="21:23" ht="14.5" x14ac:dyDescent="0.35">
      <c r="U147" s="194"/>
      <c r="V147" s="194"/>
      <c r="W147" s="194"/>
    </row>
    <row r="148" spans="21:23" ht="14.5" x14ac:dyDescent="0.35">
      <c r="U148" s="194"/>
      <c r="V148" s="194"/>
      <c r="W148" s="194"/>
    </row>
    <row r="149" spans="21:23" ht="14.5" x14ac:dyDescent="0.35">
      <c r="U149" s="194"/>
      <c r="V149" s="194"/>
      <c r="W149" s="194"/>
    </row>
    <row r="150" spans="21:23" ht="14.5" x14ac:dyDescent="0.35">
      <c r="U150" s="194"/>
      <c r="V150" s="194"/>
      <c r="W150" s="194"/>
    </row>
    <row r="151" spans="21:23" ht="14.5" x14ac:dyDescent="0.35">
      <c r="U151" s="194"/>
      <c r="V151" s="194"/>
      <c r="W151" s="194"/>
    </row>
    <row r="152" spans="21:23" ht="14.5" x14ac:dyDescent="0.35">
      <c r="U152" s="194"/>
      <c r="V152" s="194"/>
      <c r="W152" s="194"/>
    </row>
    <row r="153" spans="21:23" ht="14.5" x14ac:dyDescent="0.35">
      <c r="U153" s="194"/>
      <c r="V153" s="194"/>
      <c r="W153" s="194"/>
    </row>
    <row r="154" spans="21:23" ht="14.5" x14ac:dyDescent="0.35">
      <c r="U154" s="194"/>
      <c r="V154" s="194"/>
      <c r="W154" s="194"/>
    </row>
    <row r="155" spans="21:23" ht="14.5" x14ac:dyDescent="0.35">
      <c r="U155" s="194"/>
      <c r="V155" s="194"/>
      <c r="W155" s="194"/>
    </row>
    <row r="156" spans="21:23" ht="14.5" x14ac:dyDescent="0.35">
      <c r="U156" s="194"/>
      <c r="V156" s="194"/>
      <c r="W156" s="194"/>
    </row>
    <row r="157" spans="21:23" ht="14.4" customHeight="1" x14ac:dyDescent="0.35">
      <c r="U157" s="194"/>
      <c r="V157" s="194"/>
      <c r="W157" s="194"/>
    </row>
    <row r="158" spans="21:23" ht="14.4" customHeight="1" x14ac:dyDescent="0.35">
      <c r="U158" s="194"/>
      <c r="V158" s="194"/>
      <c r="W158" s="194"/>
    </row>
    <row r="159" spans="21:23" ht="14.5" x14ac:dyDescent="0.35">
      <c r="U159" s="194"/>
      <c r="V159" s="194"/>
      <c r="W159" s="194"/>
    </row>
    <row r="160" spans="21:23" ht="14.5" x14ac:dyDescent="0.35">
      <c r="U160" s="194"/>
      <c r="V160" s="194"/>
      <c r="W160" s="194"/>
    </row>
    <row r="161" spans="21:23" ht="14.4" customHeight="1" x14ac:dyDescent="0.35">
      <c r="U161" s="194"/>
      <c r="V161" s="194"/>
      <c r="W161" s="194"/>
    </row>
    <row r="162" spans="21:23" ht="14.4" customHeight="1" x14ac:dyDescent="0.35">
      <c r="U162" s="194"/>
      <c r="V162" s="194"/>
      <c r="W162" s="194"/>
    </row>
    <row r="163" spans="21:23" ht="14.5" x14ac:dyDescent="0.35">
      <c r="U163" s="194"/>
      <c r="V163" s="194"/>
      <c r="W163" s="194"/>
    </row>
    <row r="164" spans="21:23" ht="14.5" x14ac:dyDescent="0.35">
      <c r="U164" s="194"/>
      <c r="V164" s="194"/>
      <c r="W164" s="194"/>
    </row>
    <row r="165" spans="21:23" ht="14.5" x14ac:dyDescent="0.35">
      <c r="U165" s="194"/>
      <c r="V165" s="194"/>
      <c r="W165" s="194"/>
    </row>
    <row r="166" spans="21:23" ht="14.5" x14ac:dyDescent="0.35">
      <c r="U166" s="194"/>
      <c r="V166" s="194"/>
      <c r="W166" s="194"/>
    </row>
    <row r="167" spans="21:23" ht="14.5" x14ac:dyDescent="0.35">
      <c r="U167" s="194"/>
      <c r="V167" s="194"/>
      <c r="W167" s="194"/>
    </row>
    <row r="168" spans="21:23" ht="14.5" x14ac:dyDescent="0.35">
      <c r="U168" s="194"/>
      <c r="V168" s="194"/>
      <c r="W168" s="194"/>
    </row>
    <row r="169" spans="21:23" ht="14.5" x14ac:dyDescent="0.35">
      <c r="U169" s="194"/>
      <c r="V169" s="194"/>
      <c r="W169" s="194"/>
    </row>
    <row r="170" spans="21:23" ht="14.5" x14ac:dyDescent="0.35">
      <c r="U170" s="194"/>
      <c r="V170" s="194"/>
      <c r="W170" s="194"/>
    </row>
    <row r="171" spans="21:23" ht="14.5" x14ac:dyDescent="0.35">
      <c r="U171" s="194"/>
      <c r="V171" s="194"/>
      <c r="W171" s="194"/>
    </row>
    <row r="172" spans="21:23" ht="14.5" x14ac:dyDescent="0.35">
      <c r="U172" s="194"/>
      <c r="V172" s="194"/>
      <c r="W172" s="194"/>
    </row>
    <row r="173" spans="21:23" ht="14.5" x14ac:dyDescent="0.35">
      <c r="U173" s="194"/>
      <c r="V173" s="194"/>
      <c r="W173" s="194"/>
    </row>
    <row r="174" spans="21:23" ht="14.5" x14ac:dyDescent="0.35">
      <c r="U174" s="194"/>
      <c r="V174" s="194"/>
      <c r="W174" s="194"/>
    </row>
    <row r="175" spans="21:23" ht="14.5" x14ac:dyDescent="0.35">
      <c r="U175" s="194"/>
      <c r="V175" s="194"/>
      <c r="W175" s="194"/>
    </row>
    <row r="176" spans="21:23" ht="14.5" x14ac:dyDescent="0.35">
      <c r="U176" s="194"/>
      <c r="V176" s="194"/>
      <c r="W176" s="194"/>
    </row>
    <row r="177" spans="21:23" ht="14.5" x14ac:dyDescent="0.35">
      <c r="U177" s="194"/>
      <c r="V177" s="194"/>
      <c r="W177" s="194"/>
    </row>
    <row r="178" spans="21:23" ht="14.5" x14ac:dyDescent="0.35">
      <c r="U178" s="194"/>
      <c r="V178" s="194"/>
      <c r="W178" s="194"/>
    </row>
    <row r="179" spans="21:23" ht="14.5" x14ac:dyDescent="0.35">
      <c r="U179" s="194"/>
      <c r="V179" s="194"/>
      <c r="W179" s="194"/>
    </row>
    <row r="180" spans="21:23" ht="14.5" x14ac:dyDescent="0.35">
      <c r="U180" s="194"/>
      <c r="V180" s="194"/>
      <c r="W180" s="194"/>
    </row>
    <row r="181" spans="21:23" ht="14.5" x14ac:dyDescent="0.35">
      <c r="U181" s="194"/>
      <c r="V181" s="194"/>
      <c r="W181" s="194"/>
    </row>
    <row r="182" spans="21:23" ht="14.5" x14ac:dyDescent="0.35">
      <c r="U182" s="194"/>
      <c r="V182" s="194"/>
      <c r="W182" s="194"/>
    </row>
    <row r="183" spans="21:23" ht="14.5" x14ac:dyDescent="0.35">
      <c r="U183" s="194"/>
      <c r="V183" s="194"/>
      <c r="W183" s="194"/>
    </row>
    <row r="184" spans="21:23" ht="14.5" x14ac:dyDescent="0.35">
      <c r="U184" s="194"/>
      <c r="V184" s="194"/>
      <c r="W184" s="194"/>
    </row>
    <row r="185" spans="21:23" ht="14.5" x14ac:dyDescent="0.35">
      <c r="U185" s="194"/>
      <c r="V185" s="194"/>
      <c r="W185" s="194"/>
    </row>
    <row r="186" spans="21:23" ht="14.5" x14ac:dyDescent="0.35">
      <c r="U186" s="194"/>
      <c r="V186" s="194"/>
      <c r="W186" s="194"/>
    </row>
    <row r="187" spans="21:23" ht="14.5" x14ac:dyDescent="0.35">
      <c r="U187" s="194"/>
      <c r="V187" s="194"/>
      <c r="W187" s="194"/>
    </row>
    <row r="188" spans="21:23" ht="14.5" x14ac:dyDescent="0.35">
      <c r="U188" s="194"/>
      <c r="V188" s="194"/>
      <c r="W188" s="194"/>
    </row>
    <row r="189" spans="21:23" ht="14.5" x14ac:dyDescent="0.35">
      <c r="U189" s="194"/>
      <c r="V189" s="194"/>
      <c r="W189" s="194"/>
    </row>
    <row r="190" spans="21:23" ht="14.5" x14ac:dyDescent="0.35">
      <c r="U190" s="194"/>
      <c r="V190" s="194"/>
      <c r="W190" s="194"/>
    </row>
    <row r="191" spans="21:23" ht="14.5" x14ac:dyDescent="0.35">
      <c r="U191" s="194"/>
      <c r="V191" s="194"/>
      <c r="W191" s="194"/>
    </row>
    <row r="192" spans="21:23" ht="14.5" x14ac:dyDescent="0.35">
      <c r="U192" s="194"/>
      <c r="V192" s="194"/>
      <c r="W192" s="194"/>
    </row>
    <row r="193" spans="21:23" ht="14.5" x14ac:dyDescent="0.35">
      <c r="U193" s="194"/>
      <c r="V193" s="194"/>
      <c r="W193" s="194"/>
    </row>
    <row r="194" spans="21:23" ht="14.5" x14ac:dyDescent="0.35">
      <c r="U194" s="194"/>
      <c r="V194" s="194"/>
      <c r="W194" s="194"/>
    </row>
    <row r="195" spans="21:23" ht="14.5" x14ac:dyDescent="0.35">
      <c r="U195" s="194"/>
      <c r="V195" s="194"/>
      <c r="W195" s="194"/>
    </row>
    <row r="196" spans="21:23" ht="14.5" x14ac:dyDescent="0.35">
      <c r="U196" s="194"/>
      <c r="V196" s="194"/>
      <c r="W196" s="194"/>
    </row>
    <row r="197" spans="21:23" ht="14.5" x14ac:dyDescent="0.35">
      <c r="U197" s="194"/>
      <c r="V197" s="194"/>
      <c r="W197" s="194"/>
    </row>
    <row r="198" spans="21:23" ht="14.5" x14ac:dyDescent="0.35">
      <c r="U198" s="194"/>
      <c r="V198" s="194"/>
      <c r="W198" s="194"/>
    </row>
    <row r="199" spans="21:23" ht="14.5" x14ac:dyDescent="0.35">
      <c r="U199" s="194"/>
      <c r="V199" s="194"/>
      <c r="W199" s="194"/>
    </row>
    <row r="200" spans="21:23" ht="14.5" x14ac:dyDescent="0.35">
      <c r="U200" s="194"/>
      <c r="V200" s="194"/>
      <c r="W200" s="194"/>
    </row>
    <row r="201" spans="21:23" ht="14.5" x14ac:dyDescent="0.35">
      <c r="U201" s="194"/>
      <c r="V201" s="194"/>
      <c r="W201" s="194"/>
    </row>
    <row r="202" spans="21:23" ht="14.5" x14ac:dyDescent="0.35">
      <c r="U202" s="194"/>
      <c r="V202" s="194"/>
      <c r="W202" s="194"/>
    </row>
    <row r="203" spans="21:23" ht="14.5" x14ac:dyDescent="0.35">
      <c r="U203" s="194"/>
      <c r="V203" s="194"/>
      <c r="W203" s="194"/>
    </row>
    <row r="204" spans="21:23" ht="14.5" x14ac:dyDescent="0.35">
      <c r="U204" s="194"/>
      <c r="V204" s="194"/>
      <c r="W204" s="194"/>
    </row>
    <row r="205" spans="21:23" ht="14.5" x14ac:dyDescent="0.35">
      <c r="U205" s="194"/>
      <c r="V205" s="194"/>
      <c r="W205" s="194"/>
    </row>
    <row r="206" spans="21:23" ht="14.5" x14ac:dyDescent="0.35">
      <c r="U206" s="194"/>
      <c r="V206" s="194"/>
      <c r="W206" s="194"/>
    </row>
    <row r="207" spans="21:23" ht="14.5" x14ac:dyDescent="0.35">
      <c r="U207" s="194"/>
      <c r="V207" s="194"/>
      <c r="W207" s="194"/>
    </row>
    <row r="208" spans="21:23" ht="14.5" x14ac:dyDescent="0.35">
      <c r="U208" s="194"/>
      <c r="V208" s="194"/>
      <c r="W208" s="194"/>
    </row>
    <row r="209" spans="21:23" ht="14.5" x14ac:dyDescent="0.35">
      <c r="U209" s="194"/>
      <c r="V209" s="194"/>
      <c r="W209" s="194"/>
    </row>
    <row r="210" spans="21:23" ht="14.5" x14ac:dyDescent="0.35">
      <c r="U210" s="194"/>
      <c r="V210" s="194"/>
      <c r="W210" s="194"/>
    </row>
    <row r="211" spans="21:23" ht="14.5" x14ac:dyDescent="0.35">
      <c r="U211" s="194"/>
      <c r="V211" s="194"/>
      <c r="W211" s="194"/>
    </row>
    <row r="212" spans="21:23" ht="14.5" x14ac:dyDescent="0.35">
      <c r="U212" s="194"/>
      <c r="V212" s="194"/>
      <c r="W212" s="194"/>
    </row>
    <row r="213" spans="21:23" ht="14.5" x14ac:dyDescent="0.35">
      <c r="U213" s="194"/>
      <c r="V213" s="194"/>
      <c r="W213" s="194"/>
    </row>
    <row r="214" spans="21:23" ht="14.5" x14ac:dyDescent="0.35">
      <c r="U214" s="194"/>
      <c r="V214" s="194"/>
      <c r="W214" s="194"/>
    </row>
    <row r="215" spans="21:23" ht="14.5" x14ac:dyDescent="0.35">
      <c r="U215" s="194"/>
      <c r="V215" s="194"/>
      <c r="W215" s="194"/>
    </row>
    <row r="216" spans="21:23" ht="14.5" x14ac:dyDescent="0.35">
      <c r="U216" s="194"/>
      <c r="V216" s="194"/>
      <c r="W216" s="194"/>
    </row>
    <row r="217" spans="21:23" ht="14.5" x14ac:dyDescent="0.35">
      <c r="U217" s="194"/>
      <c r="V217" s="194"/>
      <c r="W217" s="194"/>
    </row>
    <row r="218" spans="21:23" ht="14.5" x14ac:dyDescent="0.35">
      <c r="U218" s="194"/>
      <c r="V218" s="194"/>
      <c r="W218" s="194"/>
    </row>
    <row r="219" spans="21:23" ht="14.5" x14ac:dyDescent="0.35">
      <c r="U219" s="194"/>
      <c r="V219" s="194"/>
      <c r="W219" s="194"/>
    </row>
    <row r="220" spans="21:23" ht="14.5" x14ac:dyDescent="0.35">
      <c r="U220" s="194"/>
      <c r="V220" s="194"/>
      <c r="W220" s="194"/>
    </row>
    <row r="221" spans="21:23" ht="14.5" x14ac:dyDescent="0.35">
      <c r="U221" s="194"/>
      <c r="V221" s="194"/>
      <c r="W221" s="194"/>
    </row>
    <row r="222" spans="21:23" ht="14.5" x14ac:dyDescent="0.35">
      <c r="U222" s="194"/>
      <c r="V222" s="194"/>
      <c r="W222" s="194"/>
    </row>
    <row r="223" spans="21:23" ht="14.5" x14ac:dyDescent="0.35">
      <c r="U223" s="194"/>
      <c r="V223" s="194"/>
      <c r="W223" s="194"/>
    </row>
    <row r="224" spans="21:23" ht="14.5" x14ac:dyDescent="0.35">
      <c r="U224" s="194"/>
      <c r="V224" s="194"/>
      <c r="W224" s="194"/>
    </row>
    <row r="225" spans="21:23" ht="14.5" x14ac:dyDescent="0.35">
      <c r="U225" s="194"/>
      <c r="V225" s="194"/>
      <c r="W225" s="194"/>
    </row>
    <row r="226" spans="21:23" ht="14.5" x14ac:dyDescent="0.35">
      <c r="U226" s="194"/>
      <c r="V226" s="194"/>
      <c r="W226" s="194"/>
    </row>
    <row r="227" spans="21:23" ht="14.5" x14ac:dyDescent="0.35">
      <c r="U227" s="194"/>
      <c r="V227" s="194"/>
      <c r="W227" s="194"/>
    </row>
    <row r="228" spans="21:23" ht="14.5" x14ac:dyDescent="0.35">
      <c r="U228" s="194"/>
      <c r="V228" s="194"/>
      <c r="W228" s="194"/>
    </row>
    <row r="229" spans="21:23" ht="14.5" x14ac:dyDescent="0.35">
      <c r="U229" s="194"/>
      <c r="V229" s="194"/>
      <c r="W229" s="194"/>
    </row>
    <row r="230" spans="21:23" ht="14.5" x14ac:dyDescent="0.35">
      <c r="U230" s="194"/>
      <c r="V230" s="194"/>
      <c r="W230" s="194"/>
    </row>
    <row r="231" spans="21:23" ht="14.5" x14ac:dyDescent="0.35">
      <c r="U231" s="194"/>
      <c r="V231" s="194"/>
      <c r="W231" s="194"/>
    </row>
    <row r="232" spans="21:23" ht="14.5" x14ac:dyDescent="0.35">
      <c r="U232" s="194"/>
      <c r="V232" s="194"/>
      <c r="W232" s="194"/>
    </row>
    <row r="233" spans="21:23" ht="14.5" x14ac:dyDescent="0.35">
      <c r="U233" s="194"/>
      <c r="V233" s="194"/>
      <c r="W233" s="194"/>
    </row>
    <row r="234" spans="21:23" ht="14.5" x14ac:dyDescent="0.35">
      <c r="U234" s="194"/>
      <c r="V234" s="194"/>
      <c r="W234" s="194"/>
    </row>
    <row r="235" spans="21:23" ht="14.5" x14ac:dyDescent="0.35">
      <c r="U235" s="194"/>
      <c r="V235" s="194"/>
      <c r="W235" s="194"/>
    </row>
    <row r="236" spans="21:23" ht="14.5" x14ac:dyDescent="0.35">
      <c r="U236" s="194"/>
      <c r="V236" s="194"/>
      <c r="W236" s="194"/>
    </row>
    <row r="237" spans="21:23" ht="14.5" x14ac:dyDescent="0.35">
      <c r="U237" s="194"/>
      <c r="V237" s="194"/>
      <c r="W237" s="194"/>
    </row>
    <row r="238" spans="21:23" ht="14.5" x14ac:dyDescent="0.35">
      <c r="U238" s="194"/>
      <c r="V238" s="194"/>
      <c r="W238" s="194"/>
    </row>
    <row r="239" spans="21:23" ht="14.5" x14ac:dyDescent="0.35">
      <c r="U239" s="194"/>
      <c r="V239" s="194"/>
      <c r="W239" s="194"/>
    </row>
    <row r="240" spans="21:23" ht="14.5" x14ac:dyDescent="0.35">
      <c r="U240" s="194"/>
      <c r="V240" s="194"/>
      <c r="W240" s="194"/>
    </row>
    <row r="241" spans="21:23" ht="14.5" x14ac:dyDescent="0.35">
      <c r="U241" s="194"/>
      <c r="V241" s="194"/>
      <c r="W241" s="194"/>
    </row>
    <row r="242" spans="21:23" ht="14.5" x14ac:dyDescent="0.35">
      <c r="U242" s="194"/>
      <c r="V242" s="194"/>
      <c r="W242" s="194"/>
    </row>
    <row r="243" spans="21:23" ht="14.5" x14ac:dyDescent="0.35">
      <c r="U243" s="194"/>
      <c r="V243" s="194"/>
      <c r="W243" s="194"/>
    </row>
    <row r="244" spans="21:23" ht="14.5" x14ac:dyDescent="0.35">
      <c r="U244" s="194"/>
      <c r="V244" s="194"/>
      <c r="W244" s="194"/>
    </row>
    <row r="245" spans="21:23" ht="14.5" x14ac:dyDescent="0.35">
      <c r="U245" s="194"/>
      <c r="V245" s="194"/>
      <c r="W245" s="194"/>
    </row>
    <row r="246" spans="21:23" ht="14.5" x14ac:dyDescent="0.35">
      <c r="U246" s="194"/>
      <c r="V246" s="194"/>
      <c r="W246" s="194"/>
    </row>
    <row r="247" spans="21:23" ht="14.5" x14ac:dyDescent="0.35">
      <c r="U247" s="194"/>
      <c r="V247" s="194"/>
      <c r="W247" s="194"/>
    </row>
    <row r="248" spans="21:23" ht="14.4" customHeight="1" x14ac:dyDescent="0.35">
      <c r="U248" s="194"/>
      <c r="V248" s="194"/>
      <c r="W248" s="194"/>
    </row>
    <row r="249" spans="21:23" ht="14.4" customHeight="1" x14ac:dyDescent="0.35">
      <c r="U249" s="194"/>
      <c r="V249" s="194"/>
      <c r="W249" s="194"/>
    </row>
    <row r="250" spans="21:23" ht="14.4" customHeight="1" x14ac:dyDescent="0.35">
      <c r="U250" s="194"/>
      <c r="V250" s="194"/>
      <c r="W250" s="194"/>
    </row>
    <row r="251" spans="21:23" ht="14.4" customHeight="1" x14ac:dyDescent="0.35">
      <c r="U251" s="194"/>
      <c r="V251" s="194"/>
      <c r="W251" s="194"/>
    </row>
    <row r="252" spans="21:23" ht="14.5" x14ac:dyDescent="0.35">
      <c r="U252" s="194"/>
      <c r="V252" s="194"/>
      <c r="W252" s="194"/>
    </row>
    <row r="253" spans="21:23" ht="14.5" x14ac:dyDescent="0.35">
      <c r="U253" s="194"/>
      <c r="V253" s="194"/>
      <c r="W253" s="194"/>
    </row>
    <row r="254" spans="21:23" ht="14.5" x14ac:dyDescent="0.35">
      <c r="U254" s="194"/>
      <c r="V254" s="194"/>
      <c r="W254" s="194"/>
    </row>
    <row r="255" spans="21:23" ht="14.5" x14ac:dyDescent="0.35">
      <c r="U255" s="194"/>
      <c r="V255" s="194"/>
      <c r="W255" s="194"/>
    </row>
    <row r="256" spans="21:23" ht="14.5" x14ac:dyDescent="0.35">
      <c r="U256" s="194"/>
      <c r="V256" s="194"/>
      <c r="W256" s="194"/>
    </row>
    <row r="257" spans="21:23" ht="14.5" x14ac:dyDescent="0.35">
      <c r="U257" s="194"/>
      <c r="V257" s="194"/>
      <c r="W257" s="194"/>
    </row>
    <row r="258" spans="21:23" ht="14.5" x14ac:dyDescent="0.35">
      <c r="U258" s="194"/>
      <c r="V258" s="194"/>
      <c r="W258" s="194"/>
    </row>
    <row r="259" spans="21:23" ht="14.5" x14ac:dyDescent="0.35">
      <c r="U259" s="194"/>
      <c r="V259" s="194"/>
      <c r="W259" s="194"/>
    </row>
    <row r="260" spans="21:23" ht="14.5" x14ac:dyDescent="0.35">
      <c r="U260" s="194"/>
      <c r="V260" s="194"/>
      <c r="W260" s="194"/>
    </row>
    <row r="261" spans="21:23" ht="14.5" x14ac:dyDescent="0.35">
      <c r="U261" s="194"/>
      <c r="V261" s="194"/>
      <c r="W261" s="194"/>
    </row>
    <row r="262" spans="21:23" ht="14.5" x14ac:dyDescent="0.35">
      <c r="U262" s="194"/>
      <c r="V262" s="194"/>
      <c r="W262" s="194"/>
    </row>
    <row r="263" spans="21:23" ht="14.5" x14ac:dyDescent="0.35">
      <c r="U263" s="194"/>
      <c r="V263" s="194"/>
      <c r="W263" s="194"/>
    </row>
    <row r="264" spans="21:23" ht="14.5" x14ac:dyDescent="0.35">
      <c r="U264" s="194"/>
      <c r="V264" s="194"/>
      <c r="W264" s="194"/>
    </row>
    <row r="265" spans="21:23" ht="14.5" x14ac:dyDescent="0.35">
      <c r="U265" s="194"/>
      <c r="V265" s="194"/>
      <c r="W265" s="194"/>
    </row>
    <row r="266" spans="21:23" ht="14.5" x14ac:dyDescent="0.35">
      <c r="U266" s="194"/>
      <c r="V266" s="194"/>
      <c r="W266" s="194"/>
    </row>
    <row r="267" spans="21:23" ht="14.5" x14ac:dyDescent="0.35">
      <c r="U267" s="194"/>
      <c r="V267" s="194"/>
      <c r="W267" s="194"/>
    </row>
    <row r="268" spans="21:23" ht="14.5" x14ac:dyDescent="0.35">
      <c r="U268" s="194"/>
      <c r="V268" s="194"/>
      <c r="W268" s="194"/>
    </row>
    <row r="269" spans="21:23" ht="14.5" x14ac:dyDescent="0.35">
      <c r="U269" s="194"/>
      <c r="V269" s="194"/>
      <c r="W269" s="194"/>
    </row>
    <row r="270" spans="21:23" ht="14.5" x14ac:dyDescent="0.35">
      <c r="U270" s="194"/>
      <c r="V270" s="194"/>
      <c r="W270" s="194"/>
    </row>
    <row r="271" spans="21:23" ht="14.5" x14ac:dyDescent="0.35">
      <c r="U271" s="194"/>
      <c r="V271" s="194"/>
      <c r="W271" s="194"/>
    </row>
    <row r="272" spans="21:23" ht="14.5" x14ac:dyDescent="0.35">
      <c r="U272" s="194"/>
      <c r="V272" s="194"/>
      <c r="W272" s="194"/>
    </row>
    <row r="273" spans="21:23" ht="14.5" x14ac:dyDescent="0.35">
      <c r="U273" s="194"/>
      <c r="V273" s="194"/>
      <c r="W273" s="194"/>
    </row>
    <row r="274" spans="21:23" ht="14.5" x14ac:dyDescent="0.35">
      <c r="U274" s="194"/>
      <c r="V274" s="194"/>
      <c r="W274" s="194"/>
    </row>
    <row r="275" spans="21:23" ht="14.5" x14ac:dyDescent="0.35">
      <c r="U275" s="194"/>
      <c r="V275" s="194"/>
      <c r="W275" s="194"/>
    </row>
    <row r="276" spans="21:23" ht="14.5" x14ac:dyDescent="0.35">
      <c r="U276" s="194"/>
      <c r="V276" s="194"/>
      <c r="W276" s="194"/>
    </row>
    <row r="277" spans="21:23" ht="14.5" x14ac:dyDescent="0.35">
      <c r="U277" s="194"/>
      <c r="V277" s="194"/>
      <c r="W277" s="194"/>
    </row>
    <row r="278" spans="21:23" ht="14.5" x14ac:dyDescent="0.35">
      <c r="U278" s="194"/>
      <c r="V278" s="194"/>
      <c r="W278" s="194"/>
    </row>
    <row r="279" spans="21:23" ht="14.5" x14ac:dyDescent="0.35">
      <c r="U279" s="194"/>
      <c r="V279" s="194"/>
      <c r="W279" s="194"/>
    </row>
    <row r="280" spans="21:23" ht="14.5" x14ac:dyDescent="0.35">
      <c r="U280" s="194"/>
      <c r="V280" s="194"/>
      <c r="W280" s="194"/>
    </row>
    <row r="281" spans="21:23" ht="14.5" x14ac:dyDescent="0.35">
      <c r="U281" s="194"/>
      <c r="V281" s="194"/>
      <c r="W281" s="194"/>
    </row>
    <row r="282" spans="21:23" ht="14.5" x14ac:dyDescent="0.35">
      <c r="U282" s="194"/>
      <c r="V282" s="194"/>
      <c r="W282" s="194"/>
    </row>
    <row r="283" spans="21:23" ht="14.5" x14ac:dyDescent="0.35">
      <c r="U283" s="194"/>
      <c r="V283" s="194"/>
      <c r="W283" s="194"/>
    </row>
    <row r="284" spans="21:23" ht="14.5" x14ac:dyDescent="0.35">
      <c r="U284" s="194"/>
      <c r="V284" s="194"/>
      <c r="W284" s="194"/>
    </row>
    <row r="285" spans="21:23" ht="14.5" x14ac:dyDescent="0.35">
      <c r="U285" s="194"/>
      <c r="V285" s="194"/>
      <c r="W285" s="194"/>
    </row>
    <row r="286" spans="21:23" ht="14.5" x14ac:dyDescent="0.35">
      <c r="U286" s="194"/>
      <c r="V286" s="194"/>
      <c r="W286" s="194"/>
    </row>
    <row r="287" spans="21:23" ht="14.5" x14ac:dyDescent="0.35">
      <c r="U287" s="194"/>
      <c r="V287" s="194"/>
      <c r="W287" s="194"/>
    </row>
    <row r="288" spans="21:23" ht="14.5" x14ac:dyDescent="0.35">
      <c r="U288" s="194"/>
      <c r="V288" s="194"/>
      <c r="W288" s="194"/>
    </row>
    <row r="289" spans="21:23" ht="14.5" x14ac:dyDescent="0.35">
      <c r="U289" s="194"/>
      <c r="V289" s="194"/>
      <c r="W289" s="194"/>
    </row>
    <row r="290" spans="21:23" ht="14.5" x14ac:dyDescent="0.35">
      <c r="U290" s="194"/>
      <c r="V290" s="194"/>
      <c r="W290" s="194"/>
    </row>
    <row r="291" spans="21:23" ht="14.5" x14ac:dyDescent="0.35">
      <c r="U291" s="194"/>
      <c r="V291" s="194"/>
      <c r="W291" s="194"/>
    </row>
    <row r="292" spans="21:23" ht="14.5" x14ac:dyDescent="0.35">
      <c r="U292" s="194"/>
      <c r="V292" s="194"/>
      <c r="W292" s="194"/>
    </row>
    <row r="293" spans="21:23" ht="14.5" x14ac:dyDescent="0.35">
      <c r="U293" s="194"/>
      <c r="V293" s="194"/>
      <c r="W293" s="194"/>
    </row>
    <row r="294" spans="21:23" ht="14.5" x14ac:dyDescent="0.35">
      <c r="U294" s="194"/>
      <c r="V294" s="194"/>
      <c r="W294" s="194"/>
    </row>
    <row r="295" spans="21:23" ht="14.5" x14ac:dyDescent="0.35">
      <c r="U295" s="194"/>
      <c r="V295" s="194"/>
      <c r="W295" s="194"/>
    </row>
    <row r="296" spans="21:23" ht="14.5" x14ac:dyDescent="0.35">
      <c r="U296" s="194"/>
      <c r="V296" s="194"/>
      <c r="W296" s="194"/>
    </row>
    <row r="297" spans="21:23" ht="14.5" x14ac:dyDescent="0.35">
      <c r="U297" s="194"/>
      <c r="V297" s="194"/>
      <c r="W297" s="194"/>
    </row>
    <row r="298" spans="21:23" ht="14.4" customHeight="1" x14ac:dyDescent="0.35">
      <c r="U298" s="194"/>
      <c r="V298" s="194"/>
      <c r="W298" s="194"/>
    </row>
    <row r="299" spans="21:23" ht="14.4" customHeight="1" x14ac:dyDescent="0.35">
      <c r="U299" s="194"/>
      <c r="V299" s="194"/>
      <c r="W299" s="194"/>
    </row>
    <row r="300" spans="21:23" ht="14.4" customHeight="1" x14ac:dyDescent="0.35">
      <c r="U300" s="194"/>
      <c r="V300" s="194"/>
      <c r="W300" s="194"/>
    </row>
    <row r="301" spans="21:23" ht="14.4" customHeight="1" x14ac:dyDescent="0.35">
      <c r="U301" s="194"/>
      <c r="V301" s="194"/>
      <c r="W301" s="194"/>
    </row>
    <row r="302" spans="21:23" ht="14.5" x14ac:dyDescent="0.35">
      <c r="U302" s="194"/>
      <c r="V302" s="194"/>
      <c r="W302" s="194"/>
    </row>
    <row r="303" spans="21:23" ht="14.5" x14ac:dyDescent="0.35">
      <c r="U303" s="194"/>
      <c r="V303" s="194"/>
      <c r="W303" s="194"/>
    </row>
    <row r="304" spans="21:23" ht="14.5" x14ac:dyDescent="0.35">
      <c r="U304" s="194"/>
      <c r="V304" s="194"/>
      <c r="W304" s="194"/>
    </row>
    <row r="305" spans="21:23" ht="14.5" x14ac:dyDescent="0.35">
      <c r="U305" s="194"/>
      <c r="V305" s="194"/>
      <c r="W305" s="194"/>
    </row>
    <row r="306" spans="21:23" ht="14.5" x14ac:dyDescent="0.35">
      <c r="U306" s="194"/>
      <c r="V306" s="194"/>
      <c r="W306" s="194"/>
    </row>
    <row r="307" spans="21:23" ht="14.5" x14ac:dyDescent="0.35">
      <c r="U307" s="194"/>
      <c r="V307" s="194"/>
      <c r="W307" s="194"/>
    </row>
    <row r="308" spans="21:23" ht="14.5" x14ac:dyDescent="0.35">
      <c r="U308" s="194"/>
      <c r="V308" s="194"/>
      <c r="W308" s="194"/>
    </row>
    <row r="309" spans="21:23" ht="14.5" x14ac:dyDescent="0.35">
      <c r="U309" s="194"/>
      <c r="V309" s="194"/>
      <c r="W309" s="194"/>
    </row>
    <row r="310" spans="21:23" ht="14.5" x14ac:dyDescent="0.35">
      <c r="U310" s="194"/>
      <c r="V310" s="194"/>
      <c r="W310" s="194"/>
    </row>
    <row r="311" spans="21:23" ht="14.5" x14ac:dyDescent="0.35">
      <c r="U311" s="194"/>
      <c r="V311" s="194"/>
      <c r="W311" s="194"/>
    </row>
    <row r="312" spans="21:23" ht="14.5" x14ac:dyDescent="0.35">
      <c r="U312" s="194"/>
      <c r="V312" s="194"/>
      <c r="W312" s="194"/>
    </row>
    <row r="313" spans="21:23" ht="14.5" x14ac:dyDescent="0.35">
      <c r="U313" s="194"/>
      <c r="V313" s="194"/>
      <c r="W313" s="194"/>
    </row>
    <row r="314" spans="21:23" ht="14.5" x14ac:dyDescent="0.35">
      <c r="U314" s="194"/>
      <c r="V314" s="194"/>
      <c r="W314" s="194"/>
    </row>
    <row r="315" spans="21:23" ht="14.5" x14ac:dyDescent="0.35">
      <c r="U315" s="194"/>
      <c r="V315" s="194"/>
      <c r="W315" s="194"/>
    </row>
    <row r="316" spans="21:23" ht="14.5" x14ac:dyDescent="0.35">
      <c r="U316" s="194"/>
      <c r="V316" s="194"/>
      <c r="W316" s="194"/>
    </row>
    <row r="317" spans="21:23" ht="14.5" x14ac:dyDescent="0.35">
      <c r="U317" s="194"/>
      <c r="V317" s="194"/>
      <c r="W317" s="194"/>
    </row>
    <row r="318" spans="21:23" ht="14.5" x14ac:dyDescent="0.35">
      <c r="U318" s="194"/>
      <c r="V318" s="194"/>
      <c r="W318" s="194"/>
    </row>
    <row r="319" spans="21:23" ht="14.5" x14ac:dyDescent="0.35">
      <c r="U319" s="117">
        <v>0</v>
      </c>
      <c r="V319" s="27">
        <v>0</v>
      </c>
      <c r="W319" s="118">
        <v>0</v>
      </c>
    </row>
    <row r="320" spans="21:23" ht="14.5" x14ac:dyDescent="0.35">
      <c r="U320" s="112" t="s">
        <v>37</v>
      </c>
      <c r="V320" s="12"/>
      <c r="W320" s="113"/>
    </row>
    <row r="321" spans="21:23" ht="15" thickBot="1" x14ac:dyDescent="0.4">
      <c r="U321" s="119"/>
      <c r="V321" s="120"/>
      <c r="W321" s="121"/>
    </row>
    <row r="322" spans="21:23" ht="14.5" hidden="1" x14ac:dyDescent="0.35"/>
    <row r="323" spans="21:23" ht="14.5" hidden="1" x14ac:dyDescent="0.35"/>
    <row r="324" spans="21:23" ht="14.5" hidden="1" x14ac:dyDescent="0.35"/>
    <row r="325" spans="21:23" ht="14.5" hidden="1" x14ac:dyDescent="0.35"/>
    <row r="326" spans="21:23" ht="14.5" hidden="1" x14ac:dyDescent="0.35"/>
    <row r="327" spans="21:23" ht="14.5" hidden="1" x14ac:dyDescent="0.35"/>
    <row r="328" spans="21:23" ht="14.5" hidden="1" x14ac:dyDescent="0.35"/>
    <row r="329" spans="21:23" ht="14.5" hidden="1" x14ac:dyDescent="0.35"/>
    <row r="330" spans="21:23" ht="14.5" hidden="1" x14ac:dyDescent="0.35"/>
    <row r="331" spans="21:23" ht="14.5" hidden="1" x14ac:dyDescent="0.35"/>
    <row r="332" spans="21:23" ht="14.5" hidden="1" x14ac:dyDescent="0.35"/>
    <row r="333" spans="21:23" ht="14.5" hidden="1" x14ac:dyDescent="0.35"/>
    <row r="334" spans="21:23" ht="14.5" hidden="1" x14ac:dyDescent="0.35"/>
    <row r="335" spans="21:23" ht="14.5" hidden="1" x14ac:dyDescent="0.35"/>
    <row r="336" spans="21: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yS3xPgc0BD3uKg6uiADIYzX86VFkdTLVBpJllr1Hv3j2vYUGaGdVYfn+vix8U1FsOty3MyAtUEkZC+sSv3dUWg==" saltValue="pyq15ZrPVSLGfV1xC+jeOQ=="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24"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23" priority="1">
      <formula>$U$3="niet"</formula>
    </cfRule>
  </conditionalFormatting>
  <conditionalFormatting sqref="C8:C43">
    <cfRule type="expression" dxfId="22" priority="17">
      <formula>$U$3="Niet"</formula>
    </cfRule>
    <cfRule type="cellIs" dxfId="21" priority="18" operator="equal">
      <formula>0</formula>
    </cfRule>
    <cfRule type="cellIs" dxfId="20" priority="19" operator="lessThan">
      <formula>$U$6</formula>
    </cfRule>
  </conditionalFormatting>
  <dataValidations count="2">
    <dataValidation type="list" allowBlank="1" showInputMessage="1" showErrorMessage="1" sqref="U3:W3" xr:uid="{1011899C-C683-44A0-8687-F72C0C74E92F}">
      <formula1>"Ja,Niet"</formula1>
    </dataValidation>
    <dataValidation type="list" allowBlank="1" showInputMessage="1" showErrorMessage="1" sqref="F7:S7" xr:uid="{4E8BC9B2-05BD-4437-AEAE-8A1DF7B9F3A4}">
      <formula1>$AC$7:$AH$7</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9A6753-5B37-4EEA-BE0C-CBA55FCF5A97}">
          <x14:formula1>
            <xm:f>'Hele Jaar'!$P$10:$P$18</xm:f>
          </x14:formula1>
          <xm:sqref>L50:N50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C6461-1BDB-4301-A35F-4D8E265B3665}">
  <sheetPr>
    <tabColor theme="9" tint="0.39997558519241921"/>
  </sheetPr>
  <dimension ref="A1:XFB1716"/>
  <sheetViews>
    <sheetView showGridLines="0" showRowColHeaders="0" zoomScale="70" zoomScaleNormal="70" zoomScaleSheetLayoutView="70" workbookViewId="0">
      <pane xSplit="23" ySplit="32" topLeftCell="X33" activePane="bottomRight" state="frozen"/>
      <selection pane="topRight" activeCell="X1" sqref="X1"/>
      <selection pane="bottomLeft" activeCell="A33" sqref="A33"/>
      <selection pane="bottomRight" activeCell="X33" sqref="X33"/>
    </sheetView>
  </sheetViews>
  <sheetFormatPr defaultColWidth="0" defaultRowHeight="14.4" customHeight="1" zeroHeight="1" x14ac:dyDescent="0.35"/>
  <cols>
    <col min="1" max="1" width="3.08984375" style="1" customWidth="1"/>
    <col min="2" max="2" width="32.453125" style="1" customWidth="1"/>
    <col min="3" max="5" width="8.90625" style="1" customWidth="1"/>
    <col min="6" max="19" width="10.453125" style="175" customWidth="1"/>
    <col min="20" max="20" width="2.453125" style="1" customWidth="1"/>
    <col min="21" max="23" width="8.90625" style="27" customWidth="1"/>
    <col min="24" max="24" width="2.90625" style="1" customWidth="1"/>
    <col min="25" max="25" width="8.90625" style="1" hidden="1"/>
    <col min="26" max="26" width="8.984375E-2" style="1" hidden="1"/>
    <col min="27" max="47" width="8.90625" style="1" hidden="1"/>
    <col min="48" max="16382" width="8.6328125" style="1" hidden="1"/>
    <col min="16383" max="16384" width="2.453125" style="1" hidden="1"/>
  </cols>
  <sheetData>
    <row r="1" spans="1:35" ht="15" thickBot="1" x14ac:dyDescent="0.4"/>
    <row r="2" spans="1:35" ht="14.5" x14ac:dyDescent="0.35">
      <c r="B2" s="93" t="s">
        <v>20</v>
      </c>
      <c r="C2" s="270" t="s">
        <v>21</v>
      </c>
      <c r="D2" s="271"/>
      <c r="E2" s="272"/>
      <c r="G2" s="294" t="s">
        <v>22</v>
      </c>
      <c r="H2" s="274"/>
      <c r="I2" s="274"/>
      <c r="J2" s="274"/>
      <c r="K2" s="274"/>
      <c r="L2" s="274"/>
      <c r="M2" s="274"/>
      <c r="N2" s="274"/>
      <c r="O2" s="274"/>
      <c r="P2" s="274"/>
      <c r="Q2" s="274"/>
      <c r="R2" s="275"/>
      <c r="U2" s="266" t="s">
        <v>23</v>
      </c>
      <c r="V2" s="267"/>
      <c r="W2" s="268"/>
    </row>
    <row r="3" spans="1:35" ht="15" thickBot="1" x14ac:dyDescent="0.4">
      <c r="B3" s="184"/>
      <c r="C3" s="298"/>
      <c r="D3" s="299"/>
      <c r="E3" s="300"/>
      <c r="G3" s="301"/>
      <c r="H3" s="302"/>
      <c r="I3" s="303"/>
      <c r="J3" s="302"/>
      <c r="K3" s="303"/>
      <c r="L3" s="302"/>
      <c r="M3" s="303"/>
      <c r="N3" s="302"/>
      <c r="O3" s="303"/>
      <c r="P3" s="302"/>
      <c r="Q3" s="303"/>
      <c r="R3" s="304"/>
      <c r="U3" s="298" t="s">
        <v>24</v>
      </c>
      <c r="V3" s="299"/>
      <c r="W3" s="300"/>
    </row>
    <row r="4" spans="1:35" ht="15" thickBot="1" x14ac:dyDescent="0.4">
      <c r="E4" s="81"/>
    </row>
    <row r="5" spans="1:35" ht="15" thickBot="1" x14ac:dyDescent="0.4">
      <c r="B5" s="124"/>
      <c r="F5" s="273" t="s">
        <v>25</v>
      </c>
      <c r="G5" s="274"/>
      <c r="H5" s="274"/>
      <c r="I5" s="274"/>
      <c r="J5" s="274"/>
      <c r="K5" s="274"/>
      <c r="L5" s="274"/>
      <c r="M5" s="274"/>
      <c r="N5" s="274"/>
      <c r="O5" s="274"/>
      <c r="P5" s="274"/>
      <c r="Q5" s="274"/>
      <c r="R5" s="274"/>
      <c r="S5" s="275"/>
      <c r="U5" s="266" t="s">
        <v>26</v>
      </c>
      <c r="V5" s="267"/>
      <c r="W5" s="268"/>
    </row>
    <row r="6" spans="1:35" ht="15" thickBot="1" x14ac:dyDescent="0.4">
      <c r="B6" s="124"/>
      <c r="C6" s="270" t="s">
        <v>27</v>
      </c>
      <c r="D6" s="271"/>
      <c r="E6" s="272"/>
      <c r="F6" s="129">
        <v>1</v>
      </c>
      <c r="G6" s="127">
        <v>2</v>
      </c>
      <c r="H6" s="127">
        <v>3</v>
      </c>
      <c r="I6" s="127">
        <v>4</v>
      </c>
      <c r="J6" s="127">
        <v>5</v>
      </c>
      <c r="K6" s="127">
        <v>6</v>
      </c>
      <c r="L6" s="127">
        <v>7</v>
      </c>
      <c r="M6" s="127">
        <v>8</v>
      </c>
      <c r="N6" s="127">
        <v>9</v>
      </c>
      <c r="O6" s="127">
        <v>10</v>
      </c>
      <c r="P6" s="127">
        <v>11</v>
      </c>
      <c r="Q6" s="127">
        <v>12</v>
      </c>
      <c r="R6" s="127">
        <v>13</v>
      </c>
      <c r="S6" s="128">
        <v>14</v>
      </c>
      <c r="U6" s="305">
        <v>5.5</v>
      </c>
      <c r="V6" s="306"/>
      <c r="W6" s="307"/>
      <c r="AB6" s="25"/>
      <c r="AC6" s="270" t="s">
        <v>28</v>
      </c>
      <c r="AD6" s="271"/>
      <c r="AE6" s="271"/>
      <c r="AF6" s="271"/>
      <c r="AG6" s="271"/>
      <c r="AH6" s="272"/>
      <c r="AI6" s="25"/>
    </row>
    <row r="7" spans="1:35" ht="15" thickBot="1" x14ac:dyDescent="0.4">
      <c r="B7" s="124"/>
      <c r="C7" s="106" t="s">
        <v>29</v>
      </c>
      <c r="D7" s="53" t="s">
        <v>30</v>
      </c>
      <c r="E7" s="107" t="s">
        <v>31</v>
      </c>
      <c r="F7" s="185"/>
      <c r="G7" s="186"/>
      <c r="H7" s="186"/>
      <c r="I7" s="186"/>
      <c r="J7" s="186"/>
      <c r="K7" s="186"/>
      <c r="L7" s="186"/>
      <c r="M7" s="186"/>
      <c r="N7" s="186"/>
      <c r="O7" s="186"/>
      <c r="P7" s="186"/>
      <c r="Q7" s="186"/>
      <c r="R7" s="186"/>
      <c r="S7" s="187"/>
      <c r="AB7" s="92"/>
      <c r="AC7" s="132">
        <f>G3</f>
        <v>0</v>
      </c>
      <c r="AD7" s="123">
        <f>I3</f>
        <v>0</v>
      </c>
      <c r="AE7" s="123">
        <f>K3</f>
        <v>0</v>
      </c>
      <c r="AF7" s="123">
        <f>M3</f>
        <v>0</v>
      </c>
      <c r="AG7" s="123">
        <f>O3</f>
        <v>0</v>
      </c>
      <c r="AH7" s="133">
        <f>Q3</f>
        <v>0</v>
      </c>
      <c r="AI7" s="92"/>
    </row>
    <row r="8" spans="1:35" ht="14.5" x14ac:dyDescent="0.35">
      <c r="B8" s="94" t="s">
        <v>32</v>
      </c>
      <c r="C8" s="108"/>
      <c r="D8" s="153"/>
      <c r="E8" s="109"/>
      <c r="F8" s="101"/>
      <c r="G8" s="101"/>
      <c r="H8" s="101"/>
      <c r="I8" s="101"/>
      <c r="J8" s="101"/>
      <c r="K8" s="101"/>
      <c r="L8" s="101"/>
      <c r="M8" s="101"/>
      <c r="N8" s="101"/>
      <c r="O8" s="101"/>
      <c r="P8" s="101"/>
      <c r="Q8" s="101"/>
      <c r="R8" s="101"/>
      <c r="S8" s="101"/>
      <c r="U8" s="266" t="s">
        <v>33</v>
      </c>
      <c r="V8" s="267"/>
      <c r="W8" s="268"/>
      <c r="AB8" s="91"/>
      <c r="AC8" s="143"/>
      <c r="AD8" s="144"/>
      <c r="AE8" s="144"/>
      <c r="AF8" s="144"/>
      <c r="AG8" s="144"/>
      <c r="AH8" s="145"/>
      <c r="AI8" s="91"/>
    </row>
    <row r="9" spans="1:35" ht="15" thickBot="1" x14ac:dyDescent="0.4">
      <c r="B9" s="95" t="s">
        <v>30</v>
      </c>
      <c r="C9" s="177"/>
      <c r="D9" s="102"/>
      <c r="E9" s="110"/>
      <c r="F9" s="188"/>
      <c r="G9" s="189"/>
      <c r="H9" s="189"/>
      <c r="I9" s="189"/>
      <c r="J9" s="189"/>
      <c r="K9" s="189"/>
      <c r="L9" s="189"/>
      <c r="M9" s="189"/>
      <c r="N9" s="189"/>
      <c r="O9" s="189"/>
      <c r="P9" s="189"/>
      <c r="Q9" s="189"/>
      <c r="R9" s="189"/>
      <c r="S9" s="190"/>
      <c r="U9" s="114" t="s">
        <v>34</v>
      </c>
      <c r="V9" s="176" t="s">
        <v>35</v>
      </c>
      <c r="W9" s="116" t="s">
        <v>29</v>
      </c>
      <c r="AB9" s="29"/>
      <c r="AC9" s="134">
        <f t="shared" ref="AC9:AH9" si="0">SUMIF($F$7:$S$7,AC$7,$F9:$S9)</f>
        <v>0</v>
      </c>
      <c r="AD9" s="87">
        <f t="shared" si="0"/>
        <v>0</v>
      </c>
      <c r="AE9" s="87">
        <f t="shared" si="0"/>
        <v>0</v>
      </c>
      <c r="AF9" s="87">
        <f t="shared" si="0"/>
        <v>0</v>
      </c>
      <c r="AG9" s="87">
        <f t="shared" si="0"/>
        <v>0</v>
      </c>
      <c r="AH9" s="135">
        <f t="shared" si="0"/>
        <v>0</v>
      </c>
    </row>
    <row r="10" spans="1:35" ht="15" thickTop="1" x14ac:dyDescent="0.35">
      <c r="A10" s="126">
        <v>1</v>
      </c>
      <c r="B10" s="103"/>
      <c r="C10" s="178"/>
      <c r="D10" s="23"/>
      <c r="E10" s="111"/>
      <c r="F10" s="191"/>
      <c r="G10" s="192"/>
      <c r="H10" s="192"/>
      <c r="I10" s="192"/>
      <c r="J10" s="192"/>
      <c r="K10" s="192"/>
      <c r="L10" s="192"/>
      <c r="M10" s="192"/>
      <c r="N10" s="192"/>
      <c r="O10" s="192"/>
      <c r="P10" s="192"/>
      <c r="Q10" s="192"/>
      <c r="R10" s="192"/>
      <c r="S10" s="193"/>
      <c r="T10" s="125"/>
      <c r="U10" s="194"/>
      <c r="V10" s="194"/>
      <c r="W10" s="194"/>
      <c r="X10" s="130">
        <v>1</v>
      </c>
      <c r="AB10" s="29"/>
      <c r="AC10" s="136">
        <f t="shared" ref="AC10:AH25" si="1">IF(AC$9=0,0,SUMIF($F$7:$S$7,AC$7,$F10:$S10)/AC$9)</f>
        <v>0</v>
      </c>
      <c r="AD10" s="15">
        <f t="shared" si="1"/>
        <v>0</v>
      </c>
      <c r="AE10" s="15">
        <f t="shared" si="1"/>
        <v>0</v>
      </c>
      <c r="AF10" s="15">
        <f t="shared" si="1"/>
        <v>0</v>
      </c>
      <c r="AG10" s="15">
        <f t="shared" si="1"/>
        <v>0</v>
      </c>
      <c r="AH10" s="137">
        <f t="shared" si="1"/>
        <v>0</v>
      </c>
      <c r="AI10" s="29"/>
    </row>
    <row r="11" spans="1:35" ht="14.4" customHeight="1" x14ac:dyDescent="0.35">
      <c r="B11" s="104"/>
      <c r="C11" s="179"/>
      <c r="D11" s="14"/>
      <c r="E11" s="111"/>
      <c r="F11" s="195"/>
      <c r="G11" s="196"/>
      <c r="H11" s="196"/>
      <c r="I11" s="196"/>
      <c r="J11" s="196"/>
      <c r="K11" s="196"/>
      <c r="L11" s="196"/>
      <c r="M11" s="196"/>
      <c r="N11" s="196"/>
      <c r="O11" s="196"/>
      <c r="P11" s="196"/>
      <c r="Q11" s="196"/>
      <c r="R11" s="196"/>
      <c r="S11" s="197"/>
      <c r="U11" s="194"/>
      <c r="V11" s="194"/>
      <c r="W11" s="194"/>
      <c r="AB11" s="29"/>
      <c r="AC11" s="136">
        <f t="shared" si="1"/>
        <v>0</v>
      </c>
      <c r="AD11" s="15">
        <f t="shared" si="1"/>
        <v>0</v>
      </c>
      <c r="AE11" s="15">
        <f t="shared" si="1"/>
        <v>0</v>
      </c>
      <c r="AF11" s="15">
        <f t="shared" si="1"/>
        <v>0</v>
      </c>
      <c r="AG11" s="15">
        <f t="shared" si="1"/>
        <v>0</v>
      </c>
      <c r="AH11" s="137">
        <f t="shared" si="1"/>
        <v>0</v>
      </c>
      <c r="AI11" s="29"/>
    </row>
    <row r="12" spans="1:35" ht="14.4" customHeight="1" x14ac:dyDescent="0.35">
      <c r="B12" s="104"/>
      <c r="C12" s="179"/>
      <c r="D12" s="14"/>
      <c r="E12" s="111"/>
      <c r="F12" s="195"/>
      <c r="G12" s="196"/>
      <c r="H12" s="196"/>
      <c r="I12" s="196"/>
      <c r="J12" s="196"/>
      <c r="K12" s="196"/>
      <c r="L12" s="196"/>
      <c r="M12" s="196"/>
      <c r="N12" s="196"/>
      <c r="O12" s="196"/>
      <c r="P12" s="196"/>
      <c r="Q12" s="196"/>
      <c r="R12" s="196"/>
      <c r="S12" s="197"/>
      <c r="U12" s="194"/>
      <c r="V12" s="194"/>
      <c r="W12" s="194"/>
      <c r="AB12" s="29"/>
      <c r="AC12" s="136">
        <f t="shared" si="1"/>
        <v>0</v>
      </c>
      <c r="AD12" s="15">
        <f t="shared" si="1"/>
        <v>0</v>
      </c>
      <c r="AE12" s="15">
        <f t="shared" si="1"/>
        <v>0</v>
      </c>
      <c r="AF12" s="15">
        <f t="shared" si="1"/>
        <v>0</v>
      </c>
      <c r="AG12" s="15">
        <f t="shared" si="1"/>
        <v>0</v>
      </c>
      <c r="AH12" s="137">
        <f t="shared" si="1"/>
        <v>0</v>
      </c>
      <c r="AI12" s="29"/>
    </row>
    <row r="13" spans="1:35" ht="14.5" x14ac:dyDescent="0.35">
      <c r="B13" s="104"/>
      <c r="C13" s="179"/>
      <c r="D13" s="14"/>
      <c r="E13" s="111"/>
      <c r="F13" s="195"/>
      <c r="G13" s="196"/>
      <c r="H13" s="196"/>
      <c r="I13" s="196"/>
      <c r="J13" s="196"/>
      <c r="K13" s="196"/>
      <c r="L13" s="196"/>
      <c r="M13" s="196"/>
      <c r="N13" s="196"/>
      <c r="O13" s="196"/>
      <c r="P13" s="196"/>
      <c r="Q13" s="196"/>
      <c r="R13" s="196"/>
      <c r="S13" s="197"/>
      <c r="U13" s="194"/>
      <c r="V13" s="194"/>
      <c r="W13" s="194"/>
      <c r="AB13" s="29"/>
      <c r="AC13" s="136">
        <f t="shared" si="1"/>
        <v>0</v>
      </c>
      <c r="AD13" s="15">
        <f t="shared" si="1"/>
        <v>0</v>
      </c>
      <c r="AE13" s="15">
        <f t="shared" si="1"/>
        <v>0</v>
      </c>
      <c r="AF13" s="15">
        <f t="shared" si="1"/>
        <v>0</v>
      </c>
      <c r="AG13" s="15">
        <f t="shared" si="1"/>
        <v>0</v>
      </c>
      <c r="AH13" s="137">
        <f t="shared" si="1"/>
        <v>0</v>
      </c>
      <c r="AI13" s="29"/>
    </row>
    <row r="14" spans="1:35" ht="14.5" x14ac:dyDescent="0.35">
      <c r="B14" s="104"/>
      <c r="C14" s="179"/>
      <c r="D14" s="14"/>
      <c r="E14" s="111"/>
      <c r="F14" s="195"/>
      <c r="G14" s="196"/>
      <c r="H14" s="196"/>
      <c r="I14" s="196"/>
      <c r="J14" s="196"/>
      <c r="K14" s="196"/>
      <c r="L14" s="196"/>
      <c r="M14" s="196"/>
      <c r="N14" s="196"/>
      <c r="O14" s="196"/>
      <c r="P14" s="196"/>
      <c r="Q14" s="196"/>
      <c r="R14" s="196"/>
      <c r="S14" s="197"/>
      <c r="U14" s="194"/>
      <c r="V14" s="194"/>
      <c r="W14" s="194"/>
      <c r="AB14" s="29"/>
      <c r="AC14" s="136">
        <f t="shared" si="1"/>
        <v>0</v>
      </c>
      <c r="AD14" s="15">
        <f t="shared" si="1"/>
        <v>0</v>
      </c>
      <c r="AE14" s="15">
        <f t="shared" si="1"/>
        <v>0</v>
      </c>
      <c r="AF14" s="15">
        <f t="shared" si="1"/>
        <v>0</v>
      </c>
      <c r="AG14" s="15">
        <f t="shared" si="1"/>
        <v>0</v>
      </c>
      <c r="AH14" s="137">
        <f t="shared" si="1"/>
        <v>0</v>
      </c>
      <c r="AI14" s="29"/>
    </row>
    <row r="15" spans="1:35" ht="14.4" customHeight="1" x14ac:dyDescent="0.35">
      <c r="B15" s="104"/>
      <c r="C15" s="179"/>
      <c r="D15" s="14"/>
      <c r="E15" s="111"/>
      <c r="F15" s="195"/>
      <c r="G15" s="196"/>
      <c r="H15" s="196"/>
      <c r="I15" s="196"/>
      <c r="J15" s="196"/>
      <c r="K15" s="196"/>
      <c r="L15" s="196"/>
      <c r="M15" s="196"/>
      <c r="N15" s="196"/>
      <c r="O15" s="196"/>
      <c r="P15" s="196"/>
      <c r="Q15" s="196"/>
      <c r="R15" s="196"/>
      <c r="S15" s="197"/>
      <c r="U15" s="194"/>
      <c r="V15" s="194"/>
      <c r="W15" s="194"/>
      <c r="AB15" s="29"/>
      <c r="AC15" s="136">
        <f t="shared" si="1"/>
        <v>0</v>
      </c>
      <c r="AD15" s="15">
        <f t="shared" si="1"/>
        <v>0</v>
      </c>
      <c r="AE15" s="15">
        <f t="shared" si="1"/>
        <v>0</v>
      </c>
      <c r="AF15" s="15">
        <f t="shared" si="1"/>
        <v>0</v>
      </c>
      <c r="AG15" s="15">
        <f t="shared" si="1"/>
        <v>0</v>
      </c>
      <c r="AH15" s="137">
        <f t="shared" si="1"/>
        <v>0</v>
      </c>
      <c r="AI15" s="29"/>
    </row>
    <row r="16" spans="1:35" ht="14.4" customHeight="1" x14ac:dyDescent="0.35">
      <c r="B16" s="104"/>
      <c r="C16" s="179"/>
      <c r="D16" s="14"/>
      <c r="E16" s="111"/>
      <c r="F16" s="195"/>
      <c r="G16" s="196"/>
      <c r="H16" s="196"/>
      <c r="I16" s="196"/>
      <c r="J16" s="196"/>
      <c r="K16" s="196"/>
      <c r="L16" s="196"/>
      <c r="M16" s="196"/>
      <c r="N16" s="196"/>
      <c r="O16" s="196"/>
      <c r="P16" s="196"/>
      <c r="Q16" s="196"/>
      <c r="R16" s="196"/>
      <c r="S16" s="197"/>
      <c r="U16" s="194"/>
      <c r="V16" s="194"/>
      <c r="W16" s="194"/>
      <c r="AB16" s="29"/>
      <c r="AC16" s="136">
        <f t="shared" si="1"/>
        <v>0</v>
      </c>
      <c r="AD16" s="15">
        <f t="shared" si="1"/>
        <v>0</v>
      </c>
      <c r="AE16" s="15">
        <f t="shared" si="1"/>
        <v>0</v>
      </c>
      <c r="AF16" s="15">
        <f t="shared" si="1"/>
        <v>0</v>
      </c>
      <c r="AG16" s="15">
        <f t="shared" si="1"/>
        <v>0</v>
      </c>
      <c r="AH16" s="137">
        <f t="shared" si="1"/>
        <v>0</v>
      </c>
      <c r="AI16" s="29"/>
    </row>
    <row r="17" spans="2:35" ht="14.5" x14ac:dyDescent="0.35">
      <c r="B17" s="104"/>
      <c r="C17" s="179"/>
      <c r="D17" s="14"/>
      <c r="E17" s="111"/>
      <c r="F17" s="195"/>
      <c r="G17" s="196"/>
      <c r="H17" s="196"/>
      <c r="I17" s="196"/>
      <c r="J17" s="196"/>
      <c r="K17" s="196"/>
      <c r="L17" s="196"/>
      <c r="M17" s="196"/>
      <c r="N17" s="196"/>
      <c r="O17" s="196"/>
      <c r="P17" s="196"/>
      <c r="Q17" s="196"/>
      <c r="R17" s="196"/>
      <c r="S17" s="197"/>
      <c r="U17" s="194"/>
      <c r="V17" s="194"/>
      <c r="W17" s="194"/>
      <c r="AB17" s="29"/>
      <c r="AC17" s="136">
        <f t="shared" si="1"/>
        <v>0</v>
      </c>
      <c r="AD17" s="15">
        <f t="shared" si="1"/>
        <v>0</v>
      </c>
      <c r="AE17" s="15">
        <f t="shared" si="1"/>
        <v>0</v>
      </c>
      <c r="AF17" s="15">
        <f t="shared" si="1"/>
        <v>0</v>
      </c>
      <c r="AG17" s="15">
        <f t="shared" si="1"/>
        <v>0</v>
      </c>
      <c r="AH17" s="137">
        <f t="shared" si="1"/>
        <v>0</v>
      </c>
      <c r="AI17" s="29"/>
    </row>
    <row r="18" spans="2:35" ht="14.5" x14ac:dyDescent="0.35">
      <c r="B18" s="104"/>
      <c r="C18" s="179"/>
      <c r="D18" s="14"/>
      <c r="E18" s="111"/>
      <c r="F18" s="195"/>
      <c r="G18" s="196"/>
      <c r="H18" s="196"/>
      <c r="I18" s="196"/>
      <c r="J18" s="196"/>
      <c r="K18" s="196"/>
      <c r="L18" s="196"/>
      <c r="M18" s="196"/>
      <c r="N18" s="196"/>
      <c r="O18" s="196"/>
      <c r="P18" s="196"/>
      <c r="Q18" s="196"/>
      <c r="R18" s="196"/>
      <c r="S18" s="197"/>
      <c r="U18" s="194"/>
      <c r="V18" s="194"/>
      <c r="W18" s="194"/>
      <c r="AB18" s="29"/>
      <c r="AC18" s="136">
        <f t="shared" si="1"/>
        <v>0</v>
      </c>
      <c r="AD18" s="15">
        <f t="shared" si="1"/>
        <v>0</v>
      </c>
      <c r="AE18" s="15">
        <f t="shared" si="1"/>
        <v>0</v>
      </c>
      <c r="AF18" s="15">
        <f t="shared" si="1"/>
        <v>0</v>
      </c>
      <c r="AG18" s="15">
        <f t="shared" si="1"/>
        <v>0</v>
      </c>
      <c r="AH18" s="137">
        <f t="shared" si="1"/>
        <v>0</v>
      </c>
      <c r="AI18" s="29"/>
    </row>
    <row r="19" spans="2:35" ht="14.5" x14ac:dyDescent="0.35">
      <c r="B19" s="104"/>
      <c r="C19" s="179"/>
      <c r="D19" s="14"/>
      <c r="E19" s="111"/>
      <c r="F19" s="195"/>
      <c r="G19" s="196"/>
      <c r="H19" s="196"/>
      <c r="I19" s="196"/>
      <c r="J19" s="196"/>
      <c r="K19" s="196"/>
      <c r="L19" s="196"/>
      <c r="M19" s="196"/>
      <c r="N19" s="196"/>
      <c r="O19" s="196"/>
      <c r="P19" s="196"/>
      <c r="Q19" s="196"/>
      <c r="R19" s="196"/>
      <c r="S19" s="197"/>
      <c r="U19" s="194"/>
      <c r="V19" s="194"/>
      <c r="W19" s="194"/>
      <c r="AB19" s="29"/>
      <c r="AC19" s="136">
        <f t="shared" si="1"/>
        <v>0</v>
      </c>
      <c r="AD19" s="15">
        <f t="shared" si="1"/>
        <v>0</v>
      </c>
      <c r="AE19" s="15">
        <f t="shared" si="1"/>
        <v>0</v>
      </c>
      <c r="AF19" s="15">
        <f t="shared" si="1"/>
        <v>0</v>
      </c>
      <c r="AG19" s="15">
        <f t="shared" si="1"/>
        <v>0</v>
      </c>
      <c r="AH19" s="137">
        <f t="shared" si="1"/>
        <v>0</v>
      </c>
      <c r="AI19" s="29"/>
    </row>
    <row r="20" spans="2:35" ht="14.5" x14ac:dyDescent="0.35">
      <c r="B20" s="104"/>
      <c r="C20" s="179"/>
      <c r="D20" s="14"/>
      <c r="E20" s="111"/>
      <c r="F20" s="195"/>
      <c r="G20" s="196"/>
      <c r="H20" s="196"/>
      <c r="I20" s="196"/>
      <c r="J20" s="196"/>
      <c r="K20" s="196"/>
      <c r="L20" s="196"/>
      <c r="M20" s="196"/>
      <c r="N20" s="196"/>
      <c r="O20" s="196"/>
      <c r="P20" s="196"/>
      <c r="Q20" s="196"/>
      <c r="R20" s="196"/>
      <c r="S20" s="197"/>
      <c r="U20" s="194"/>
      <c r="V20" s="194"/>
      <c r="W20" s="194"/>
      <c r="AB20" s="29"/>
      <c r="AC20" s="136">
        <f t="shared" si="1"/>
        <v>0</v>
      </c>
      <c r="AD20" s="15">
        <f t="shared" si="1"/>
        <v>0</v>
      </c>
      <c r="AE20" s="15">
        <f t="shared" si="1"/>
        <v>0</v>
      </c>
      <c r="AF20" s="15">
        <f t="shared" si="1"/>
        <v>0</v>
      </c>
      <c r="AG20" s="15">
        <f t="shared" si="1"/>
        <v>0</v>
      </c>
      <c r="AH20" s="137">
        <f t="shared" si="1"/>
        <v>0</v>
      </c>
      <c r="AI20" s="29"/>
    </row>
    <row r="21" spans="2:35" ht="14.5" x14ac:dyDescent="0.35">
      <c r="B21" s="104"/>
      <c r="C21" s="179"/>
      <c r="D21" s="14"/>
      <c r="E21" s="111"/>
      <c r="F21" s="195"/>
      <c r="G21" s="196"/>
      <c r="H21" s="196"/>
      <c r="I21" s="196"/>
      <c r="J21" s="196"/>
      <c r="K21" s="196"/>
      <c r="L21" s="196"/>
      <c r="M21" s="196"/>
      <c r="N21" s="196"/>
      <c r="O21" s="196"/>
      <c r="P21" s="196"/>
      <c r="Q21" s="196"/>
      <c r="R21" s="196"/>
      <c r="S21" s="197"/>
      <c r="U21" s="194"/>
      <c r="V21" s="194"/>
      <c r="W21" s="194"/>
      <c r="AB21" s="29"/>
      <c r="AC21" s="136">
        <f t="shared" si="1"/>
        <v>0</v>
      </c>
      <c r="AD21" s="15">
        <f t="shared" si="1"/>
        <v>0</v>
      </c>
      <c r="AE21" s="15">
        <f t="shared" si="1"/>
        <v>0</v>
      </c>
      <c r="AF21" s="15">
        <f t="shared" si="1"/>
        <v>0</v>
      </c>
      <c r="AG21" s="15">
        <f t="shared" si="1"/>
        <v>0</v>
      </c>
      <c r="AH21" s="137">
        <f t="shared" si="1"/>
        <v>0</v>
      </c>
      <c r="AI21" s="29"/>
    </row>
    <row r="22" spans="2:35" ht="14.5" x14ac:dyDescent="0.35">
      <c r="B22" s="104"/>
      <c r="C22" s="179"/>
      <c r="D22" s="14"/>
      <c r="E22" s="111"/>
      <c r="F22" s="195"/>
      <c r="G22" s="196"/>
      <c r="H22" s="196"/>
      <c r="I22" s="196"/>
      <c r="J22" s="196"/>
      <c r="K22" s="196"/>
      <c r="L22" s="196"/>
      <c r="M22" s="196"/>
      <c r="N22" s="196"/>
      <c r="O22" s="196"/>
      <c r="P22" s="196"/>
      <c r="Q22" s="196"/>
      <c r="R22" s="196"/>
      <c r="S22" s="197"/>
      <c r="U22" s="194"/>
      <c r="V22" s="194"/>
      <c r="W22" s="194"/>
      <c r="AB22" s="29"/>
      <c r="AC22" s="136">
        <f t="shared" si="1"/>
        <v>0</v>
      </c>
      <c r="AD22" s="15">
        <f t="shared" si="1"/>
        <v>0</v>
      </c>
      <c r="AE22" s="15">
        <f t="shared" si="1"/>
        <v>0</v>
      </c>
      <c r="AF22" s="15">
        <f t="shared" si="1"/>
        <v>0</v>
      </c>
      <c r="AG22" s="15">
        <f t="shared" si="1"/>
        <v>0</v>
      </c>
      <c r="AH22" s="137">
        <f t="shared" si="1"/>
        <v>0</v>
      </c>
      <c r="AI22" s="29"/>
    </row>
    <row r="23" spans="2:35" ht="14.5" x14ac:dyDescent="0.35">
      <c r="B23" s="104"/>
      <c r="C23" s="179"/>
      <c r="D23" s="14"/>
      <c r="E23" s="111"/>
      <c r="F23" s="195"/>
      <c r="G23" s="196"/>
      <c r="H23" s="196"/>
      <c r="I23" s="196"/>
      <c r="J23" s="196"/>
      <c r="K23" s="196"/>
      <c r="L23" s="196"/>
      <c r="M23" s="196"/>
      <c r="N23" s="196"/>
      <c r="O23" s="196"/>
      <c r="P23" s="196"/>
      <c r="Q23" s="196"/>
      <c r="R23" s="196"/>
      <c r="S23" s="197"/>
      <c r="U23" s="194"/>
      <c r="V23" s="194"/>
      <c r="W23" s="194"/>
      <c r="AB23" s="29"/>
      <c r="AC23" s="136">
        <f t="shared" si="1"/>
        <v>0</v>
      </c>
      <c r="AD23" s="15">
        <f t="shared" si="1"/>
        <v>0</v>
      </c>
      <c r="AE23" s="15">
        <f t="shared" si="1"/>
        <v>0</v>
      </c>
      <c r="AF23" s="15">
        <f t="shared" si="1"/>
        <v>0</v>
      </c>
      <c r="AG23" s="15">
        <f t="shared" si="1"/>
        <v>0</v>
      </c>
      <c r="AH23" s="137">
        <f t="shared" si="1"/>
        <v>0</v>
      </c>
      <c r="AI23" s="29"/>
    </row>
    <row r="24" spans="2:35" ht="14.5" x14ac:dyDescent="0.35">
      <c r="B24" s="104"/>
      <c r="C24" s="179"/>
      <c r="D24" s="14"/>
      <c r="E24" s="111"/>
      <c r="F24" s="195"/>
      <c r="G24" s="196"/>
      <c r="H24" s="196"/>
      <c r="I24" s="196"/>
      <c r="J24" s="196"/>
      <c r="K24" s="196"/>
      <c r="L24" s="196"/>
      <c r="M24" s="196"/>
      <c r="N24" s="196"/>
      <c r="O24" s="196"/>
      <c r="P24" s="196"/>
      <c r="Q24" s="196"/>
      <c r="R24" s="196"/>
      <c r="S24" s="197"/>
      <c r="U24" s="194"/>
      <c r="V24" s="194"/>
      <c r="W24" s="194"/>
      <c r="AB24" s="29"/>
      <c r="AC24" s="136">
        <f t="shared" si="1"/>
        <v>0</v>
      </c>
      <c r="AD24" s="15">
        <f t="shared" si="1"/>
        <v>0</v>
      </c>
      <c r="AE24" s="15">
        <f t="shared" si="1"/>
        <v>0</v>
      </c>
      <c r="AF24" s="15">
        <f t="shared" si="1"/>
        <v>0</v>
      </c>
      <c r="AG24" s="15">
        <f t="shared" si="1"/>
        <v>0</v>
      </c>
      <c r="AH24" s="137">
        <f t="shared" si="1"/>
        <v>0</v>
      </c>
      <c r="AI24" s="29"/>
    </row>
    <row r="25" spans="2:35" ht="14.5" x14ac:dyDescent="0.35">
      <c r="B25" s="104"/>
      <c r="C25" s="179"/>
      <c r="D25" s="14"/>
      <c r="E25" s="111"/>
      <c r="F25" s="195"/>
      <c r="G25" s="196"/>
      <c r="H25" s="196"/>
      <c r="I25" s="196"/>
      <c r="J25" s="196"/>
      <c r="K25" s="196"/>
      <c r="L25" s="196"/>
      <c r="M25" s="196"/>
      <c r="N25" s="196"/>
      <c r="O25" s="196"/>
      <c r="P25" s="196"/>
      <c r="Q25" s="196"/>
      <c r="R25" s="196"/>
      <c r="S25" s="197"/>
      <c r="U25" s="194"/>
      <c r="V25" s="194"/>
      <c r="W25" s="194"/>
      <c r="AB25" s="29"/>
      <c r="AC25" s="136">
        <f t="shared" si="1"/>
        <v>0</v>
      </c>
      <c r="AD25" s="15">
        <f t="shared" si="1"/>
        <v>0</v>
      </c>
      <c r="AE25" s="15">
        <f t="shared" si="1"/>
        <v>0</v>
      </c>
      <c r="AF25" s="15">
        <f t="shared" si="1"/>
        <v>0</v>
      </c>
      <c r="AG25" s="15">
        <f t="shared" si="1"/>
        <v>0</v>
      </c>
      <c r="AH25" s="137">
        <f t="shared" si="1"/>
        <v>0</v>
      </c>
      <c r="AI25" s="29"/>
    </row>
    <row r="26" spans="2:35" ht="14.5" x14ac:dyDescent="0.35">
      <c r="B26" s="104"/>
      <c r="C26" s="179"/>
      <c r="D26" s="14"/>
      <c r="E26" s="111"/>
      <c r="F26" s="195"/>
      <c r="G26" s="196"/>
      <c r="H26" s="196"/>
      <c r="I26" s="196"/>
      <c r="J26" s="196"/>
      <c r="K26" s="196"/>
      <c r="L26" s="196"/>
      <c r="M26" s="196"/>
      <c r="N26" s="196"/>
      <c r="O26" s="196"/>
      <c r="P26" s="196"/>
      <c r="Q26" s="196"/>
      <c r="R26" s="196"/>
      <c r="S26" s="197"/>
      <c r="U26" s="194"/>
      <c r="V26" s="194"/>
      <c r="W26" s="194"/>
      <c r="AB26" s="29"/>
      <c r="AC26" s="136">
        <f t="shared" ref="AC26:AH41" si="2">IF(AC$9=0,0,SUMIF($F$7:$S$7,AC$7,$F26:$S26)/AC$9)</f>
        <v>0</v>
      </c>
      <c r="AD26" s="15">
        <f t="shared" si="2"/>
        <v>0</v>
      </c>
      <c r="AE26" s="15">
        <f t="shared" si="2"/>
        <v>0</v>
      </c>
      <c r="AF26" s="15">
        <f t="shared" si="2"/>
        <v>0</v>
      </c>
      <c r="AG26" s="15">
        <f t="shared" si="2"/>
        <v>0</v>
      </c>
      <c r="AH26" s="137">
        <f t="shared" si="2"/>
        <v>0</v>
      </c>
      <c r="AI26" s="29"/>
    </row>
    <row r="27" spans="2:35" ht="14.5" x14ac:dyDescent="0.35">
      <c r="B27" s="104"/>
      <c r="C27" s="179"/>
      <c r="D27" s="14"/>
      <c r="E27" s="111"/>
      <c r="F27" s="195"/>
      <c r="G27" s="196"/>
      <c r="H27" s="196"/>
      <c r="I27" s="196"/>
      <c r="J27" s="196"/>
      <c r="K27" s="196"/>
      <c r="L27" s="196"/>
      <c r="M27" s="196"/>
      <c r="N27" s="196"/>
      <c r="O27" s="196"/>
      <c r="P27" s="196"/>
      <c r="Q27" s="196"/>
      <c r="R27" s="196"/>
      <c r="S27" s="197"/>
      <c r="U27" s="194"/>
      <c r="V27" s="194"/>
      <c r="W27" s="194"/>
      <c r="AB27" s="29"/>
      <c r="AC27" s="136">
        <f t="shared" si="2"/>
        <v>0</v>
      </c>
      <c r="AD27" s="15">
        <f t="shared" si="2"/>
        <v>0</v>
      </c>
      <c r="AE27" s="15">
        <f t="shared" si="2"/>
        <v>0</v>
      </c>
      <c r="AF27" s="15">
        <f t="shared" si="2"/>
        <v>0</v>
      </c>
      <c r="AG27" s="15">
        <f t="shared" si="2"/>
        <v>0</v>
      </c>
      <c r="AH27" s="137">
        <f t="shared" si="2"/>
        <v>0</v>
      </c>
      <c r="AI27" s="29"/>
    </row>
    <row r="28" spans="2:35" ht="14.5" x14ac:dyDescent="0.35">
      <c r="B28" s="104"/>
      <c r="C28" s="179"/>
      <c r="D28" s="14"/>
      <c r="E28" s="111"/>
      <c r="F28" s="195"/>
      <c r="G28" s="196"/>
      <c r="H28" s="196"/>
      <c r="I28" s="196"/>
      <c r="J28" s="196"/>
      <c r="K28" s="196"/>
      <c r="L28" s="196"/>
      <c r="M28" s="196"/>
      <c r="N28" s="196"/>
      <c r="O28" s="196"/>
      <c r="P28" s="196"/>
      <c r="Q28" s="196"/>
      <c r="R28" s="196"/>
      <c r="S28" s="197"/>
      <c r="U28" s="194"/>
      <c r="V28" s="194"/>
      <c r="W28" s="194"/>
      <c r="AB28" s="29"/>
      <c r="AC28" s="136">
        <f t="shared" si="2"/>
        <v>0</v>
      </c>
      <c r="AD28" s="15">
        <f t="shared" si="2"/>
        <v>0</v>
      </c>
      <c r="AE28" s="15">
        <f t="shared" si="2"/>
        <v>0</v>
      </c>
      <c r="AF28" s="15">
        <f t="shared" si="2"/>
        <v>0</v>
      </c>
      <c r="AG28" s="15">
        <f t="shared" si="2"/>
        <v>0</v>
      </c>
      <c r="AH28" s="137">
        <f t="shared" si="2"/>
        <v>0</v>
      </c>
      <c r="AI28" s="29"/>
    </row>
    <row r="29" spans="2:35" ht="14.5" x14ac:dyDescent="0.35">
      <c r="B29" s="104"/>
      <c r="C29" s="179"/>
      <c r="D29" s="14"/>
      <c r="E29" s="111"/>
      <c r="F29" s="195"/>
      <c r="G29" s="196"/>
      <c r="H29" s="196"/>
      <c r="I29" s="196"/>
      <c r="J29" s="196"/>
      <c r="K29" s="196"/>
      <c r="L29" s="196"/>
      <c r="M29" s="196"/>
      <c r="N29" s="196"/>
      <c r="O29" s="196"/>
      <c r="P29" s="196"/>
      <c r="Q29" s="196"/>
      <c r="R29" s="196"/>
      <c r="S29" s="197"/>
      <c r="U29" s="198"/>
      <c r="V29" s="198"/>
      <c r="W29" s="198"/>
      <c r="AB29" s="29"/>
      <c r="AC29" s="136">
        <f t="shared" si="2"/>
        <v>0</v>
      </c>
      <c r="AD29" s="15">
        <f t="shared" si="2"/>
        <v>0</v>
      </c>
      <c r="AE29" s="15">
        <f t="shared" si="2"/>
        <v>0</v>
      </c>
      <c r="AF29" s="15">
        <f t="shared" si="2"/>
        <v>0</v>
      </c>
      <c r="AG29" s="15">
        <f t="shared" si="2"/>
        <v>0</v>
      </c>
      <c r="AH29" s="137">
        <f t="shared" si="2"/>
        <v>0</v>
      </c>
      <c r="AI29" s="29"/>
    </row>
    <row r="30" spans="2:35" ht="14.5" x14ac:dyDescent="0.35">
      <c r="B30" s="104"/>
      <c r="C30" s="179"/>
      <c r="D30" s="14"/>
      <c r="E30" s="111"/>
      <c r="F30" s="195"/>
      <c r="G30" s="196"/>
      <c r="H30" s="196"/>
      <c r="I30" s="196"/>
      <c r="J30" s="196"/>
      <c r="K30" s="196"/>
      <c r="L30" s="196"/>
      <c r="M30" s="196"/>
      <c r="N30" s="196"/>
      <c r="O30" s="196"/>
      <c r="P30" s="196"/>
      <c r="Q30" s="196"/>
      <c r="R30" s="196"/>
      <c r="S30" s="197"/>
      <c r="U30" s="198"/>
      <c r="V30" s="198"/>
      <c r="W30" s="198"/>
      <c r="AB30" s="29"/>
      <c r="AC30" s="136">
        <f t="shared" si="2"/>
        <v>0</v>
      </c>
      <c r="AD30" s="15">
        <f t="shared" si="2"/>
        <v>0</v>
      </c>
      <c r="AE30" s="15">
        <f t="shared" si="2"/>
        <v>0</v>
      </c>
      <c r="AF30" s="15">
        <f t="shared" si="2"/>
        <v>0</v>
      </c>
      <c r="AG30" s="15">
        <f t="shared" si="2"/>
        <v>0</v>
      </c>
      <c r="AH30" s="137">
        <f t="shared" si="2"/>
        <v>0</v>
      </c>
      <c r="AI30" s="29"/>
    </row>
    <row r="31" spans="2:35" ht="14.5" x14ac:dyDescent="0.35">
      <c r="B31" s="104"/>
      <c r="C31" s="179"/>
      <c r="D31" s="14"/>
      <c r="E31" s="111"/>
      <c r="F31" s="195"/>
      <c r="G31" s="196"/>
      <c r="H31" s="196"/>
      <c r="I31" s="196"/>
      <c r="J31" s="196"/>
      <c r="K31" s="196"/>
      <c r="L31" s="196"/>
      <c r="M31" s="196"/>
      <c r="N31" s="196"/>
      <c r="O31" s="196"/>
      <c r="P31" s="196"/>
      <c r="Q31" s="196"/>
      <c r="R31" s="196"/>
      <c r="S31" s="197"/>
      <c r="U31" s="198"/>
      <c r="V31" s="198"/>
      <c r="W31" s="198"/>
      <c r="AB31" s="29"/>
      <c r="AC31" s="136">
        <f t="shared" si="2"/>
        <v>0</v>
      </c>
      <c r="AD31" s="15">
        <f t="shared" si="2"/>
        <v>0</v>
      </c>
      <c r="AE31" s="15">
        <f t="shared" si="2"/>
        <v>0</v>
      </c>
      <c r="AF31" s="15">
        <f t="shared" si="2"/>
        <v>0</v>
      </c>
      <c r="AG31" s="15">
        <f t="shared" si="2"/>
        <v>0</v>
      </c>
      <c r="AH31" s="137">
        <f t="shared" si="2"/>
        <v>0</v>
      </c>
      <c r="AI31" s="29"/>
    </row>
    <row r="32" spans="2:35" ht="14.5" x14ac:dyDescent="0.35">
      <c r="B32" s="104"/>
      <c r="C32" s="179"/>
      <c r="D32" s="14"/>
      <c r="E32" s="111"/>
      <c r="F32" s="195"/>
      <c r="G32" s="196"/>
      <c r="H32" s="196"/>
      <c r="I32" s="196"/>
      <c r="J32" s="196"/>
      <c r="K32" s="196"/>
      <c r="L32" s="196"/>
      <c r="M32" s="196"/>
      <c r="N32" s="196"/>
      <c r="O32" s="196"/>
      <c r="P32" s="196"/>
      <c r="Q32" s="196"/>
      <c r="R32" s="196"/>
      <c r="S32" s="197"/>
      <c r="U32" s="198"/>
      <c r="V32" s="198"/>
      <c r="W32" s="198"/>
      <c r="AB32" s="29"/>
      <c r="AC32" s="136">
        <f t="shared" si="2"/>
        <v>0</v>
      </c>
      <c r="AD32" s="15">
        <f t="shared" si="2"/>
        <v>0</v>
      </c>
      <c r="AE32" s="15">
        <f t="shared" si="2"/>
        <v>0</v>
      </c>
      <c r="AF32" s="15">
        <f t="shared" si="2"/>
        <v>0</v>
      </c>
      <c r="AG32" s="15">
        <f t="shared" si="2"/>
        <v>0</v>
      </c>
      <c r="AH32" s="137">
        <f t="shared" si="2"/>
        <v>0</v>
      </c>
      <c r="AI32" s="29"/>
    </row>
    <row r="33" spans="2:35" ht="14.5" x14ac:dyDescent="0.35">
      <c r="B33" s="104"/>
      <c r="C33" s="179"/>
      <c r="D33" s="14"/>
      <c r="E33" s="111"/>
      <c r="F33" s="195"/>
      <c r="G33" s="199"/>
      <c r="H33" s="199"/>
      <c r="I33" s="199"/>
      <c r="J33" s="199"/>
      <c r="K33" s="199"/>
      <c r="L33" s="199"/>
      <c r="M33" s="199"/>
      <c r="N33" s="199"/>
      <c r="O33" s="199"/>
      <c r="P33" s="199"/>
      <c r="Q33" s="199"/>
      <c r="R33" s="199"/>
      <c r="S33" s="200"/>
      <c r="U33" s="198"/>
      <c r="V33" s="198"/>
      <c r="W33" s="198"/>
      <c r="AB33" s="29"/>
      <c r="AC33" s="136">
        <f t="shared" si="2"/>
        <v>0</v>
      </c>
      <c r="AD33" s="15">
        <f t="shared" si="2"/>
        <v>0</v>
      </c>
      <c r="AE33" s="15">
        <f t="shared" si="2"/>
        <v>0</v>
      </c>
      <c r="AF33" s="15">
        <f t="shared" si="2"/>
        <v>0</v>
      </c>
      <c r="AG33" s="15">
        <f t="shared" si="2"/>
        <v>0</v>
      </c>
      <c r="AH33" s="137">
        <f t="shared" si="2"/>
        <v>0</v>
      </c>
      <c r="AI33" s="29"/>
    </row>
    <row r="34" spans="2:35" ht="14.5" x14ac:dyDescent="0.35">
      <c r="B34" s="104"/>
      <c r="C34" s="179"/>
      <c r="D34" s="14"/>
      <c r="E34" s="111"/>
      <c r="F34" s="195"/>
      <c r="G34" s="199"/>
      <c r="H34" s="199"/>
      <c r="I34" s="199"/>
      <c r="J34" s="199"/>
      <c r="K34" s="199"/>
      <c r="L34" s="199"/>
      <c r="M34" s="199"/>
      <c r="N34" s="199"/>
      <c r="O34" s="199"/>
      <c r="P34" s="199"/>
      <c r="Q34" s="199"/>
      <c r="R34" s="199"/>
      <c r="S34" s="200"/>
      <c r="U34" s="198"/>
      <c r="V34" s="198"/>
      <c r="W34" s="198"/>
      <c r="AB34" s="29"/>
      <c r="AC34" s="136">
        <f t="shared" si="2"/>
        <v>0</v>
      </c>
      <c r="AD34" s="15">
        <f t="shared" si="2"/>
        <v>0</v>
      </c>
      <c r="AE34" s="15">
        <f t="shared" si="2"/>
        <v>0</v>
      </c>
      <c r="AF34" s="15">
        <f t="shared" si="2"/>
        <v>0</v>
      </c>
      <c r="AG34" s="15">
        <f t="shared" si="2"/>
        <v>0</v>
      </c>
      <c r="AH34" s="137">
        <f t="shared" si="2"/>
        <v>0</v>
      </c>
      <c r="AI34" s="29"/>
    </row>
    <row r="35" spans="2:35" ht="14.5" x14ac:dyDescent="0.35">
      <c r="B35" s="104"/>
      <c r="C35" s="179"/>
      <c r="D35" s="14"/>
      <c r="E35" s="111"/>
      <c r="F35" s="195"/>
      <c r="G35" s="199"/>
      <c r="H35" s="199"/>
      <c r="I35" s="199"/>
      <c r="J35" s="199"/>
      <c r="K35" s="199"/>
      <c r="L35" s="199"/>
      <c r="M35" s="199"/>
      <c r="N35" s="199"/>
      <c r="O35" s="199"/>
      <c r="P35" s="199"/>
      <c r="Q35" s="199"/>
      <c r="R35" s="199"/>
      <c r="S35" s="200"/>
      <c r="U35" s="198"/>
      <c r="V35" s="198"/>
      <c r="W35" s="198"/>
      <c r="AB35" s="29"/>
      <c r="AC35" s="136">
        <f t="shared" si="2"/>
        <v>0</v>
      </c>
      <c r="AD35" s="15">
        <f t="shared" si="2"/>
        <v>0</v>
      </c>
      <c r="AE35" s="15">
        <f t="shared" si="2"/>
        <v>0</v>
      </c>
      <c r="AF35" s="15">
        <f t="shared" si="2"/>
        <v>0</v>
      </c>
      <c r="AG35" s="15">
        <f t="shared" si="2"/>
        <v>0</v>
      </c>
      <c r="AH35" s="137">
        <f t="shared" si="2"/>
        <v>0</v>
      </c>
      <c r="AI35" s="29"/>
    </row>
    <row r="36" spans="2:35" ht="14.5" x14ac:dyDescent="0.35">
      <c r="B36" s="104"/>
      <c r="C36" s="179"/>
      <c r="D36" s="14"/>
      <c r="E36" s="111"/>
      <c r="F36" s="195"/>
      <c r="G36" s="199"/>
      <c r="H36" s="199"/>
      <c r="I36" s="199"/>
      <c r="J36" s="199"/>
      <c r="K36" s="199"/>
      <c r="L36" s="199"/>
      <c r="M36" s="199"/>
      <c r="N36" s="199"/>
      <c r="O36" s="199"/>
      <c r="P36" s="199"/>
      <c r="Q36" s="199"/>
      <c r="R36" s="199"/>
      <c r="S36" s="200"/>
      <c r="U36" s="198"/>
      <c r="V36" s="198"/>
      <c r="W36" s="198"/>
      <c r="AB36" s="29"/>
      <c r="AC36" s="136">
        <f t="shared" si="2"/>
        <v>0</v>
      </c>
      <c r="AD36" s="15">
        <f t="shared" si="2"/>
        <v>0</v>
      </c>
      <c r="AE36" s="15">
        <f t="shared" si="2"/>
        <v>0</v>
      </c>
      <c r="AF36" s="15">
        <f t="shared" si="2"/>
        <v>0</v>
      </c>
      <c r="AG36" s="15">
        <f t="shared" si="2"/>
        <v>0</v>
      </c>
      <c r="AH36" s="137">
        <f t="shared" si="2"/>
        <v>0</v>
      </c>
      <c r="AI36" s="29"/>
    </row>
    <row r="37" spans="2:35" ht="14.5" x14ac:dyDescent="0.35">
      <c r="B37" s="104"/>
      <c r="C37" s="179"/>
      <c r="D37" s="14"/>
      <c r="E37" s="111"/>
      <c r="F37" s="195"/>
      <c r="G37" s="201"/>
      <c r="H37" s="201"/>
      <c r="I37" s="201"/>
      <c r="J37" s="201"/>
      <c r="K37" s="201"/>
      <c r="L37" s="201"/>
      <c r="M37" s="201"/>
      <c r="N37" s="201"/>
      <c r="O37" s="201"/>
      <c r="P37" s="201"/>
      <c r="Q37" s="201"/>
      <c r="R37" s="201"/>
      <c r="S37" s="202"/>
      <c r="U37" s="198"/>
      <c r="V37" s="198"/>
      <c r="W37" s="198"/>
      <c r="AB37" s="29"/>
      <c r="AC37" s="136">
        <f t="shared" si="2"/>
        <v>0</v>
      </c>
      <c r="AD37" s="15">
        <f t="shared" si="2"/>
        <v>0</v>
      </c>
      <c r="AE37" s="15">
        <f t="shared" si="2"/>
        <v>0</v>
      </c>
      <c r="AF37" s="15">
        <f t="shared" si="2"/>
        <v>0</v>
      </c>
      <c r="AG37" s="15">
        <f t="shared" si="2"/>
        <v>0</v>
      </c>
      <c r="AH37" s="137">
        <f t="shared" si="2"/>
        <v>0</v>
      </c>
      <c r="AI37" s="29"/>
    </row>
    <row r="38" spans="2:35" ht="14.5" x14ac:dyDescent="0.35">
      <c r="B38" s="104"/>
      <c r="C38" s="179"/>
      <c r="D38" s="14"/>
      <c r="E38" s="111"/>
      <c r="F38" s="195"/>
      <c r="G38" s="201"/>
      <c r="H38" s="201"/>
      <c r="I38" s="201"/>
      <c r="J38" s="201"/>
      <c r="K38" s="201"/>
      <c r="L38" s="201"/>
      <c r="M38" s="201"/>
      <c r="N38" s="201"/>
      <c r="O38" s="201"/>
      <c r="P38" s="201"/>
      <c r="Q38" s="201"/>
      <c r="R38" s="201"/>
      <c r="S38" s="202"/>
      <c r="U38" s="198"/>
      <c r="V38" s="198"/>
      <c r="W38" s="198"/>
      <c r="AB38" s="29"/>
      <c r="AC38" s="136">
        <f t="shared" si="2"/>
        <v>0</v>
      </c>
      <c r="AD38" s="15">
        <f t="shared" si="2"/>
        <v>0</v>
      </c>
      <c r="AE38" s="15">
        <f t="shared" si="2"/>
        <v>0</v>
      </c>
      <c r="AF38" s="15">
        <f t="shared" si="2"/>
        <v>0</v>
      </c>
      <c r="AG38" s="15">
        <f t="shared" si="2"/>
        <v>0</v>
      </c>
      <c r="AH38" s="137">
        <f t="shared" si="2"/>
        <v>0</v>
      </c>
      <c r="AI38" s="29"/>
    </row>
    <row r="39" spans="2:35" ht="14.5" x14ac:dyDescent="0.35">
      <c r="B39" s="104"/>
      <c r="C39" s="179"/>
      <c r="D39" s="14"/>
      <c r="E39" s="111"/>
      <c r="F39" s="203"/>
      <c r="G39" s="204"/>
      <c r="H39" s="204"/>
      <c r="I39" s="204"/>
      <c r="J39" s="204"/>
      <c r="K39" s="204"/>
      <c r="L39" s="204"/>
      <c r="M39" s="204"/>
      <c r="N39" s="204"/>
      <c r="O39" s="204"/>
      <c r="P39" s="204"/>
      <c r="Q39" s="204"/>
      <c r="R39" s="204"/>
      <c r="S39" s="205"/>
      <c r="U39" s="198"/>
      <c r="V39" s="198"/>
      <c r="W39" s="198"/>
      <c r="AB39" s="29"/>
      <c r="AC39" s="136">
        <f t="shared" si="2"/>
        <v>0</v>
      </c>
      <c r="AD39" s="15">
        <f t="shared" si="2"/>
        <v>0</v>
      </c>
      <c r="AE39" s="15">
        <f t="shared" si="2"/>
        <v>0</v>
      </c>
      <c r="AF39" s="15">
        <f t="shared" si="2"/>
        <v>0</v>
      </c>
      <c r="AG39" s="15">
        <f t="shared" si="2"/>
        <v>0</v>
      </c>
      <c r="AH39" s="137">
        <f t="shared" si="2"/>
        <v>0</v>
      </c>
      <c r="AI39" s="29"/>
    </row>
    <row r="40" spans="2:35" ht="14.5" x14ac:dyDescent="0.35">
      <c r="B40" s="104"/>
      <c r="C40" s="179"/>
      <c r="D40" s="14"/>
      <c r="E40" s="111"/>
      <c r="F40" s="203"/>
      <c r="G40" s="204"/>
      <c r="H40" s="204"/>
      <c r="I40" s="204"/>
      <c r="J40" s="204"/>
      <c r="K40" s="204"/>
      <c r="L40" s="204"/>
      <c r="M40" s="204"/>
      <c r="N40" s="204"/>
      <c r="O40" s="204"/>
      <c r="P40" s="204"/>
      <c r="Q40" s="204"/>
      <c r="R40" s="204"/>
      <c r="S40" s="205"/>
      <c r="U40" s="198"/>
      <c r="V40" s="198"/>
      <c r="W40" s="198"/>
      <c r="AB40" s="29"/>
      <c r="AC40" s="136">
        <f t="shared" si="2"/>
        <v>0</v>
      </c>
      <c r="AD40" s="15">
        <f t="shared" si="2"/>
        <v>0</v>
      </c>
      <c r="AE40" s="15">
        <f t="shared" si="2"/>
        <v>0</v>
      </c>
      <c r="AF40" s="15">
        <f t="shared" si="2"/>
        <v>0</v>
      </c>
      <c r="AG40" s="15">
        <f t="shared" si="2"/>
        <v>0</v>
      </c>
      <c r="AH40" s="137">
        <f t="shared" si="2"/>
        <v>0</v>
      </c>
      <c r="AI40" s="29"/>
    </row>
    <row r="41" spans="2:35" ht="14.5" x14ac:dyDescent="0.35">
      <c r="B41" s="104"/>
      <c r="C41" s="179"/>
      <c r="D41" s="14"/>
      <c r="E41" s="111"/>
      <c r="F41" s="203"/>
      <c r="G41" s="204"/>
      <c r="H41" s="204"/>
      <c r="I41" s="204"/>
      <c r="J41" s="204"/>
      <c r="K41" s="204"/>
      <c r="L41" s="204"/>
      <c r="M41" s="204"/>
      <c r="N41" s="204"/>
      <c r="O41" s="204"/>
      <c r="P41" s="204"/>
      <c r="Q41" s="204"/>
      <c r="R41" s="204"/>
      <c r="S41" s="205"/>
      <c r="U41" s="198"/>
      <c r="V41" s="198"/>
      <c r="W41" s="198"/>
      <c r="AB41" s="29"/>
      <c r="AC41" s="136">
        <f t="shared" si="2"/>
        <v>0</v>
      </c>
      <c r="AD41" s="15">
        <f t="shared" si="2"/>
        <v>0</v>
      </c>
      <c r="AE41" s="15">
        <f t="shared" si="2"/>
        <v>0</v>
      </c>
      <c r="AF41" s="15">
        <f t="shared" si="2"/>
        <v>0</v>
      </c>
      <c r="AG41" s="15">
        <f t="shared" si="2"/>
        <v>0</v>
      </c>
      <c r="AH41" s="137">
        <f t="shared" si="2"/>
        <v>0</v>
      </c>
      <c r="AI41" s="29"/>
    </row>
    <row r="42" spans="2:35" ht="14.5" x14ac:dyDescent="0.35">
      <c r="B42" s="104"/>
      <c r="C42" s="179"/>
      <c r="D42" s="14"/>
      <c r="E42" s="111"/>
      <c r="F42" s="203"/>
      <c r="G42" s="204"/>
      <c r="H42" s="204"/>
      <c r="I42" s="204"/>
      <c r="J42" s="204"/>
      <c r="K42" s="204"/>
      <c r="L42" s="204"/>
      <c r="M42" s="204"/>
      <c r="N42" s="204"/>
      <c r="O42" s="204"/>
      <c r="P42" s="204"/>
      <c r="Q42" s="204"/>
      <c r="R42" s="204"/>
      <c r="S42" s="205"/>
      <c r="U42" s="198"/>
      <c r="V42" s="198"/>
      <c r="W42" s="198"/>
      <c r="AB42" s="29"/>
      <c r="AC42" s="136">
        <f t="shared" ref="AC42:AH43" si="3">IF(AC$9=0,0,SUMIF($F$7:$S$7,AC$7,$F42:$S42)/AC$9)</f>
        <v>0</v>
      </c>
      <c r="AD42" s="15">
        <f t="shared" si="3"/>
        <v>0</v>
      </c>
      <c r="AE42" s="15">
        <f t="shared" si="3"/>
        <v>0</v>
      </c>
      <c r="AF42" s="15">
        <f t="shared" si="3"/>
        <v>0</v>
      </c>
      <c r="AG42" s="15">
        <f t="shared" si="3"/>
        <v>0</v>
      </c>
      <c r="AH42" s="137">
        <f t="shared" si="3"/>
        <v>0</v>
      </c>
      <c r="AI42" s="29"/>
    </row>
    <row r="43" spans="2:35" ht="15" thickBot="1" x14ac:dyDescent="0.4">
      <c r="B43" s="105"/>
      <c r="C43" s="180"/>
      <c r="D43" s="22"/>
      <c r="E43" s="111"/>
      <c r="F43" s="206"/>
      <c r="G43" s="207"/>
      <c r="H43" s="207"/>
      <c r="I43" s="207"/>
      <c r="J43" s="207"/>
      <c r="K43" s="207"/>
      <c r="L43" s="207"/>
      <c r="M43" s="207"/>
      <c r="N43" s="207"/>
      <c r="O43" s="207"/>
      <c r="P43" s="207"/>
      <c r="Q43" s="207"/>
      <c r="R43" s="207"/>
      <c r="S43" s="208"/>
      <c r="U43" s="198"/>
      <c r="V43" s="198"/>
      <c r="W43" s="198"/>
      <c r="AB43" s="29"/>
      <c r="AC43" s="138">
        <f t="shared" si="3"/>
        <v>0</v>
      </c>
      <c r="AD43" s="139">
        <f t="shared" si="3"/>
        <v>0</v>
      </c>
      <c r="AE43" s="139">
        <f t="shared" si="3"/>
        <v>0</v>
      </c>
      <c r="AF43" s="139">
        <f t="shared" si="3"/>
        <v>0</v>
      </c>
      <c r="AG43" s="139">
        <f t="shared" si="3"/>
        <v>0</v>
      </c>
      <c r="AH43" s="140">
        <f t="shared" si="3"/>
        <v>0</v>
      </c>
      <c r="AI43" s="29"/>
    </row>
    <row r="44" spans="2:35" ht="15" thickBot="1" x14ac:dyDescent="0.4">
      <c r="B44" s="88"/>
      <c r="C44" s="263" t="s">
        <v>36</v>
      </c>
      <c r="D44" s="264"/>
      <c r="E44" s="265"/>
      <c r="F44" s="152"/>
      <c r="G44" s="151"/>
      <c r="H44" s="151"/>
      <c r="I44" s="151"/>
      <c r="J44" s="151"/>
      <c r="K44" s="151"/>
      <c r="L44" s="151"/>
      <c r="M44" s="151"/>
      <c r="N44" s="151"/>
      <c r="O44" s="151"/>
      <c r="P44" s="151"/>
      <c r="Q44" s="151"/>
      <c r="R44" s="151"/>
      <c r="S44" s="156" t="str">
        <f>Informatie!$A$21</f>
        <v>© 2022 SlimCijfer.nl, The Netherlands, All Rights Reserved.</v>
      </c>
      <c r="U44" s="198"/>
      <c r="V44" s="198"/>
      <c r="W44" s="198"/>
      <c r="AB44" s="29"/>
      <c r="AC44" s="30"/>
      <c r="AD44" s="30"/>
      <c r="AE44" s="30"/>
      <c r="AF44" s="30"/>
      <c r="AG44" s="30"/>
      <c r="AH44" s="30"/>
      <c r="AI44" s="29"/>
    </row>
    <row r="45" spans="2:35" ht="14.5" x14ac:dyDescent="0.35">
      <c r="B45" s="24"/>
      <c r="C45" s="89"/>
      <c r="D45" s="90"/>
      <c r="E45" s="91"/>
      <c r="F45" s="97"/>
      <c r="G45" s="97"/>
      <c r="H45" s="97"/>
      <c r="I45" s="97"/>
      <c r="J45" s="97"/>
      <c r="K45" s="97"/>
      <c r="L45" s="97"/>
      <c r="M45" s="97"/>
      <c r="N45" s="97"/>
      <c r="O45" s="97"/>
      <c r="P45" s="97"/>
      <c r="Q45" s="97"/>
      <c r="R45" s="97"/>
      <c r="S45" s="158" t="str">
        <f>Informatie!D21</f>
        <v>LICENTIE: SlimCijfer.nl Basic, 2022</v>
      </c>
      <c r="U45" s="194"/>
      <c r="V45" s="194"/>
      <c r="W45" s="194"/>
      <c r="AB45" s="91"/>
      <c r="AC45" s="35"/>
      <c r="AD45" s="35"/>
      <c r="AE45" s="35"/>
      <c r="AF45" s="35"/>
      <c r="AG45" s="35"/>
      <c r="AH45" s="35"/>
      <c r="AI45" s="91"/>
    </row>
    <row r="46" spans="2:35" ht="15" thickBot="1" x14ac:dyDescent="0.4">
      <c r="U46" s="194"/>
      <c r="V46" s="194"/>
      <c r="W46" s="194"/>
    </row>
    <row r="47" spans="2:35" ht="14.5" x14ac:dyDescent="0.35">
      <c r="B47" s="270" t="s">
        <v>19</v>
      </c>
      <c r="C47" s="271"/>
      <c r="D47" s="271"/>
      <c r="E47" s="272"/>
      <c r="U47" s="194"/>
      <c r="V47" s="194"/>
      <c r="W47" s="194"/>
    </row>
    <row r="48" spans="2:35" ht="14.5" x14ac:dyDescent="0.35">
      <c r="B48" s="308"/>
      <c r="C48" s="309"/>
      <c r="D48" s="309"/>
      <c r="E48" s="310"/>
      <c r="U48" s="194"/>
      <c r="V48" s="194"/>
      <c r="W48" s="194"/>
    </row>
    <row r="49" spans="2:23" ht="14.5" x14ac:dyDescent="0.35">
      <c r="B49" s="311"/>
      <c r="C49" s="312"/>
      <c r="D49" s="312"/>
      <c r="E49" s="313"/>
      <c r="F49" s="269"/>
      <c r="G49" s="269"/>
      <c r="H49" s="269"/>
      <c r="I49" s="269"/>
      <c r="J49" s="269"/>
      <c r="K49" s="269"/>
      <c r="U49" s="194"/>
      <c r="V49" s="194"/>
      <c r="W49" s="194"/>
    </row>
    <row r="50" spans="2:23" ht="14.5" x14ac:dyDescent="0.35">
      <c r="B50" s="311"/>
      <c r="C50" s="312"/>
      <c r="D50" s="312"/>
      <c r="E50" s="313"/>
      <c r="L50" s="151"/>
      <c r="M50" s="151"/>
      <c r="N50" s="151"/>
      <c r="U50" s="194"/>
      <c r="V50" s="194"/>
      <c r="W50" s="194"/>
    </row>
    <row r="51" spans="2:23" ht="14.5" x14ac:dyDescent="0.35">
      <c r="B51" s="311"/>
      <c r="C51" s="312"/>
      <c r="D51" s="312"/>
      <c r="E51" s="313"/>
      <c r="U51" s="194"/>
      <c r="V51" s="194"/>
      <c r="W51" s="194"/>
    </row>
    <row r="52" spans="2:23" ht="14.5" x14ac:dyDescent="0.35">
      <c r="B52" s="311"/>
      <c r="C52" s="312"/>
      <c r="D52" s="312"/>
      <c r="E52" s="313"/>
      <c r="L52" s="98"/>
      <c r="M52" s="98"/>
      <c r="N52" s="98"/>
      <c r="U52" s="194"/>
      <c r="V52" s="194"/>
      <c r="W52" s="194"/>
    </row>
    <row r="53" spans="2:23" ht="14.5" x14ac:dyDescent="0.35">
      <c r="B53" s="311"/>
      <c r="C53" s="312"/>
      <c r="D53" s="312"/>
      <c r="E53" s="313"/>
      <c r="L53" s="98"/>
      <c r="M53" s="98"/>
      <c r="N53" s="98"/>
      <c r="U53" s="194"/>
      <c r="V53" s="194"/>
      <c r="W53" s="194"/>
    </row>
    <row r="54" spans="2:23" ht="14.5" x14ac:dyDescent="0.35">
      <c r="B54" s="314"/>
      <c r="C54" s="315"/>
      <c r="D54" s="315"/>
      <c r="E54" s="316"/>
      <c r="L54" s="98"/>
      <c r="M54" s="98"/>
      <c r="N54" s="98"/>
      <c r="U54" s="194"/>
      <c r="V54" s="194"/>
      <c r="W54" s="194"/>
    </row>
    <row r="55" spans="2:23" ht="14.5" x14ac:dyDescent="0.35">
      <c r="B55" s="26"/>
      <c r="C55" s="28"/>
      <c r="D55" s="27"/>
      <c r="E55" s="29"/>
      <c r="L55" s="98"/>
      <c r="M55" s="98"/>
      <c r="N55" s="98"/>
      <c r="U55" s="194"/>
      <c r="V55" s="194"/>
      <c r="W55" s="194"/>
    </row>
    <row r="56" spans="2:23" ht="14.5" x14ac:dyDescent="0.35">
      <c r="B56" s="26"/>
      <c r="C56" s="28"/>
      <c r="D56" s="27"/>
      <c r="E56" s="29"/>
      <c r="L56" s="98"/>
      <c r="M56" s="98"/>
      <c r="N56" s="98"/>
      <c r="U56" s="194"/>
      <c r="V56" s="194"/>
      <c r="W56" s="194"/>
    </row>
    <row r="57" spans="2:23" ht="14.5" x14ac:dyDescent="0.35">
      <c r="B57" s="26"/>
      <c r="C57" s="28"/>
      <c r="D57" s="27"/>
      <c r="E57" s="29"/>
      <c r="L57" s="98"/>
      <c r="M57" s="98"/>
      <c r="N57" s="98"/>
      <c r="U57" s="194"/>
      <c r="V57" s="194"/>
      <c r="W57" s="194"/>
    </row>
    <row r="58" spans="2:23" ht="14.5" x14ac:dyDescent="0.35">
      <c r="B58" s="26"/>
      <c r="C58" s="28"/>
      <c r="D58" s="27"/>
      <c r="E58" s="29"/>
      <c r="L58" s="98"/>
      <c r="M58" s="98"/>
      <c r="N58" s="98"/>
      <c r="U58" s="194"/>
      <c r="V58" s="194"/>
      <c r="W58" s="194"/>
    </row>
    <row r="59" spans="2:23" ht="14.5" x14ac:dyDescent="0.35">
      <c r="B59" s="26"/>
      <c r="C59" s="28"/>
      <c r="D59" s="27"/>
      <c r="E59" s="29"/>
      <c r="L59" s="98"/>
      <c r="M59" s="98"/>
      <c r="N59" s="98"/>
      <c r="U59" s="194"/>
      <c r="V59" s="194"/>
      <c r="W59" s="194"/>
    </row>
    <row r="60" spans="2:23" ht="14.5" x14ac:dyDescent="0.35">
      <c r="B60" s="26"/>
      <c r="C60" s="28"/>
      <c r="D60" s="27"/>
      <c r="E60" s="29"/>
      <c r="L60" s="98"/>
      <c r="M60" s="98"/>
      <c r="N60" s="98"/>
      <c r="U60" s="194"/>
      <c r="V60" s="194"/>
      <c r="W60" s="194"/>
    </row>
    <row r="61" spans="2:23" ht="14.4" customHeight="1" x14ac:dyDescent="0.35">
      <c r="B61" s="26"/>
      <c r="C61" s="28"/>
      <c r="D61" s="27"/>
      <c r="E61" s="29"/>
      <c r="L61" s="98"/>
      <c r="M61" s="98"/>
      <c r="N61" s="98"/>
      <c r="U61" s="194"/>
      <c r="V61" s="194"/>
      <c r="W61" s="194"/>
    </row>
    <row r="62" spans="2:23" ht="14.4" customHeight="1" x14ac:dyDescent="0.35">
      <c r="B62" s="26"/>
      <c r="C62" s="28"/>
      <c r="D62" s="27"/>
      <c r="E62" s="29"/>
      <c r="L62" s="98"/>
      <c r="M62" s="98"/>
      <c r="N62" s="98"/>
      <c r="U62" s="194"/>
      <c r="V62" s="194"/>
      <c r="W62" s="194"/>
    </row>
    <row r="63" spans="2:23" ht="14.4" customHeight="1" x14ac:dyDescent="0.35">
      <c r="B63" s="26"/>
      <c r="C63" s="28"/>
      <c r="D63" s="27"/>
      <c r="E63" s="29"/>
      <c r="L63" s="98"/>
      <c r="M63" s="98"/>
      <c r="N63" s="98"/>
      <c r="U63" s="194"/>
      <c r="V63" s="194"/>
      <c r="W63" s="194"/>
    </row>
    <row r="64" spans="2:23" ht="14.4" customHeight="1" x14ac:dyDescent="0.35">
      <c r="B64" s="26"/>
      <c r="C64" s="28"/>
      <c r="D64" s="27"/>
      <c r="E64" s="29"/>
      <c r="L64" s="98"/>
      <c r="M64" s="98"/>
      <c r="N64" s="98"/>
      <c r="U64" s="194"/>
      <c r="V64" s="194"/>
      <c r="W64" s="194"/>
    </row>
    <row r="65" spans="2:23" ht="14.5" x14ac:dyDescent="0.35">
      <c r="B65" s="26"/>
      <c r="C65" s="28"/>
      <c r="D65" s="27"/>
      <c r="E65" s="29"/>
      <c r="L65" s="98"/>
      <c r="M65" s="98"/>
      <c r="N65" s="98"/>
      <c r="U65" s="194"/>
      <c r="V65" s="194"/>
      <c r="W65" s="194"/>
    </row>
    <row r="66" spans="2:23" ht="14.5" x14ac:dyDescent="0.35">
      <c r="B66" s="26"/>
      <c r="C66" s="28"/>
      <c r="D66" s="27"/>
      <c r="E66" s="29"/>
      <c r="L66" s="98"/>
      <c r="M66" s="98"/>
      <c r="N66" s="98"/>
      <c r="U66" s="194"/>
      <c r="V66" s="194"/>
      <c r="W66" s="194"/>
    </row>
    <row r="67" spans="2:23" ht="14.5" x14ac:dyDescent="0.35">
      <c r="B67" s="26"/>
      <c r="C67" s="28"/>
      <c r="D67" s="27"/>
      <c r="E67" s="29"/>
      <c r="L67" s="98"/>
      <c r="M67" s="98"/>
      <c r="N67" s="98"/>
      <c r="U67" s="194"/>
      <c r="V67" s="194"/>
      <c r="W67" s="194"/>
    </row>
    <row r="68" spans="2:23" ht="14.5" x14ac:dyDescent="0.35">
      <c r="B68" s="26"/>
      <c r="C68" s="28"/>
      <c r="D68" s="27"/>
      <c r="E68" s="29"/>
      <c r="L68" s="98"/>
      <c r="M68" s="98"/>
      <c r="N68" s="98"/>
      <c r="U68" s="194"/>
      <c r="V68" s="194"/>
      <c r="W68" s="194"/>
    </row>
    <row r="69" spans="2:23" ht="14.5" x14ac:dyDescent="0.35">
      <c r="B69" s="26"/>
      <c r="C69" s="28"/>
      <c r="D69" s="27"/>
      <c r="E69" s="29"/>
      <c r="L69" s="98"/>
      <c r="M69" s="98"/>
      <c r="N69" s="98"/>
      <c r="U69" s="194"/>
      <c r="V69" s="194"/>
      <c r="W69" s="194"/>
    </row>
    <row r="70" spans="2:23" ht="14.5" x14ac:dyDescent="0.35">
      <c r="B70" s="26"/>
      <c r="C70" s="28"/>
      <c r="D70" s="27"/>
      <c r="E70" s="29"/>
      <c r="L70" s="98"/>
      <c r="M70" s="98"/>
      <c r="N70" s="98"/>
      <c r="U70" s="194"/>
      <c r="V70" s="194"/>
      <c r="W70" s="194"/>
    </row>
    <row r="71" spans="2:23" ht="14.5" x14ac:dyDescent="0.35">
      <c r="B71" s="26"/>
      <c r="C71" s="28"/>
      <c r="D71" s="27"/>
      <c r="E71" s="29"/>
      <c r="L71" s="98"/>
      <c r="M71" s="98"/>
      <c r="N71" s="98"/>
      <c r="U71" s="194"/>
      <c r="V71" s="194"/>
      <c r="W71" s="194"/>
    </row>
    <row r="72" spans="2:23" ht="14.5" x14ac:dyDescent="0.35">
      <c r="B72" s="26"/>
      <c r="C72" s="28"/>
      <c r="D72" s="27"/>
      <c r="E72" s="29"/>
      <c r="L72" s="98"/>
      <c r="M72" s="98"/>
      <c r="N72" s="98"/>
      <c r="U72" s="194"/>
      <c r="V72" s="194"/>
      <c r="W72" s="194"/>
    </row>
    <row r="73" spans="2:23" ht="14.5" x14ac:dyDescent="0.35">
      <c r="B73" s="26"/>
      <c r="C73" s="28"/>
      <c r="D73" s="27"/>
      <c r="E73" s="29"/>
      <c r="L73" s="98"/>
      <c r="M73" s="98"/>
      <c r="N73" s="98"/>
      <c r="U73" s="194"/>
      <c r="V73" s="194"/>
      <c r="W73" s="194"/>
    </row>
    <row r="74" spans="2:23" ht="14.5" x14ac:dyDescent="0.35">
      <c r="B74" s="26"/>
      <c r="C74" s="28"/>
      <c r="D74" s="27"/>
      <c r="E74" s="29"/>
      <c r="L74" s="98"/>
      <c r="M74" s="98"/>
      <c r="N74" s="98"/>
      <c r="U74" s="194"/>
      <c r="V74" s="194"/>
      <c r="W74" s="194"/>
    </row>
    <row r="75" spans="2:23" ht="14.5" x14ac:dyDescent="0.35">
      <c r="B75" s="26"/>
      <c r="C75" s="28"/>
      <c r="D75" s="27"/>
      <c r="E75" s="29"/>
      <c r="L75" s="98"/>
      <c r="M75" s="98"/>
      <c r="N75" s="98"/>
      <c r="U75" s="194"/>
      <c r="V75" s="194"/>
      <c r="W75" s="194"/>
    </row>
    <row r="76" spans="2:23" ht="14.5" x14ac:dyDescent="0.35">
      <c r="B76" s="26"/>
      <c r="C76" s="28"/>
      <c r="D76" s="27"/>
      <c r="E76" s="29"/>
      <c r="L76" s="98"/>
      <c r="M76" s="98"/>
      <c r="N76" s="98"/>
      <c r="U76" s="194"/>
      <c r="V76" s="194"/>
      <c r="W76" s="194"/>
    </row>
    <row r="77" spans="2:23" ht="14.5" x14ac:dyDescent="0.35">
      <c r="B77" s="26"/>
      <c r="C77" s="28"/>
      <c r="D77" s="27"/>
      <c r="E77" s="29"/>
      <c r="L77" s="98"/>
      <c r="M77" s="98"/>
      <c r="N77" s="98"/>
      <c r="U77" s="194"/>
      <c r="V77" s="194"/>
      <c r="W77" s="194"/>
    </row>
    <row r="78" spans="2:23" ht="14.5" x14ac:dyDescent="0.35">
      <c r="B78" s="26"/>
      <c r="C78" s="28"/>
      <c r="D78" s="27"/>
      <c r="E78" s="29"/>
      <c r="L78" s="98"/>
      <c r="M78" s="98"/>
      <c r="N78" s="98"/>
      <c r="U78" s="194"/>
      <c r="V78" s="194"/>
      <c r="W78" s="194"/>
    </row>
    <row r="79" spans="2:23" ht="14.5" x14ac:dyDescent="0.35">
      <c r="B79" s="26"/>
      <c r="C79" s="28"/>
      <c r="D79" s="27"/>
      <c r="E79" s="29"/>
      <c r="L79" s="98"/>
      <c r="M79" s="98"/>
      <c r="N79" s="98"/>
      <c r="U79" s="194"/>
      <c r="V79" s="194"/>
      <c r="W79" s="194"/>
    </row>
    <row r="80" spans="2:23" ht="14.5" x14ac:dyDescent="0.35">
      <c r="B80" s="26"/>
      <c r="C80" s="28"/>
      <c r="D80" s="27"/>
      <c r="E80" s="29"/>
      <c r="L80" s="98"/>
      <c r="M80" s="98"/>
      <c r="N80" s="98"/>
      <c r="U80" s="194"/>
      <c r="V80" s="194"/>
      <c r="W80" s="194"/>
    </row>
    <row r="81" spans="2:23" ht="14.5" x14ac:dyDescent="0.35">
      <c r="B81" s="26"/>
      <c r="C81" s="28"/>
      <c r="D81" s="27"/>
      <c r="E81" s="29"/>
      <c r="L81" s="98"/>
      <c r="M81" s="98"/>
      <c r="N81" s="98"/>
      <c r="U81" s="194"/>
      <c r="V81" s="194"/>
      <c r="W81" s="194"/>
    </row>
    <row r="82" spans="2:23" ht="14.5" x14ac:dyDescent="0.35">
      <c r="B82" s="26"/>
      <c r="C82" s="28"/>
      <c r="D82" s="27"/>
      <c r="E82" s="29"/>
      <c r="L82" s="98"/>
      <c r="M82" s="98"/>
      <c r="N82" s="98"/>
      <c r="U82" s="194"/>
      <c r="V82" s="194"/>
      <c r="W82" s="194"/>
    </row>
    <row r="83" spans="2:23" ht="14.5" x14ac:dyDescent="0.35">
      <c r="B83" s="26"/>
      <c r="C83" s="28"/>
      <c r="D83" s="27"/>
      <c r="E83" s="29"/>
      <c r="L83" s="98"/>
      <c r="M83" s="98"/>
      <c r="N83" s="98"/>
      <c r="U83" s="194"/>
      <c r="V83" s="194"/>
      <c r="W83" s="194"/>
    </row>
    <row r="84" spans="2:23" ht="14.5" x14ac:dyDescent="0.35">
      <c r="B84" s="26"/>
      <c r="C84" s="28"/>
      <c r="D84" s="27"/>
      <c r="E84" s="29"/>
      <c r="L84" s="98"/>
      <c r="M84" s="98"/>
      <c r="N84" s="98"/>
      <c r="U84" s="194"/>
      <c r="V84" s="194"/>
      <c r="W84" s="194"/>
    </row>
    <row r="85" spans="2:23" ht="14.5" x14ac:dyDescent="0.35">
      <c r="B85" s="26"/>
      <c r="C85" s="28"/>
      <c r="D85" s="27"/>
      <c r="E85" s="29"/>
      <c r="L85" s="98"/>
      <c r="M85" s="98"/>
      <c r="N85" s="98"/>
      <c r="U85" s="194"/>
      <c r="V85" s="194"/>
      <c r="W85" s="194"/>
    </row>
    <row r="86" spans="2:23" ht="14.5" x14ac:dyDescent="0.35">
      <c r="B86" s="30"/>
      <c r="C86" s="31"/>
      <c r="D86" s="31"/>
      <c r="E86" s="32"/>
      <c r="L86" s="99"/>
      <c r="M86" s="99"/>
      <c r="N86" s="99"/>
      <c r="U86" s="194"/>
      <c r="V86" s="194"/>
      <c r="W86" s="194"/>
    </row>
    <row r="87" spans="2:23" ht="14.5" x14ac:dyDescent="0.35">
      <c r="B87" s="30"/>
      <c r="C87" s="33"/>
      <c r="D87" s="34"/>
      <c r="E87" s="32"/>
      <c r="L87" s="100"/>
      <c r="M87" s="100"/>
      <c r="N87" s="100"/>
      <c r="U87" s="194"/>
      <c r="V87" s="194"/>
      <c r="W87" s="194"/>
    </row>
    <row r="88" spans="2:23" ht="14.5" x14ac:dyDescent="0.35">
      <c r="U88" s="194"/>
      <c r="V88" s="194"/>
      <c r="W88" s="194"/>
    </row>
    <row r="89" spans="2:23" ht="14.5" x14ac:dyDescent="0.35">
      <c r="U89" s="194"/>
      <c r="V89" s="194"/>
      <c r="W89" s="194"/>
    </row>
    <row r="90" spans="2:23" ht="14.5" x14ac:dyDescent="0.35">
      <c r="U90" s="194"/>
      <c r="V90" s="194"/>
      <c r="W90" s="194"/>
    </row>
    <row r="91" spans="2:23" ht="14.5" x14ac:dyDescent="0.35">
      <c r="U91" s="194"/>
      <c r="V91" s="194"/>
      <c r="W91" s="194"/>
    </row>
    <row r="92" spans="2:23" ht="14.5" x14ac:dyDescent="0.35">
      <c r="U92" s="194"/>
      <c r="V92" s="194"/>
      <c r="W92" s="194"/>
    </row>
    <row r="93" spans="2:23" ht="14.5" x14ac:dyDescent="0.35">
      <c r="U93" s="194"/>
      <c r="V93" s="194"/>
      <c r="W93" s="194"/>
    </row>
    <row r="94" spans="2:23" ht="14.5" x14ac:dyDescent="0.35">
      <c r="U94" s="194"/>
      <c r="V94" s="194"/>
      <c r="W94" s="194"/>
    </row>
    <row r="95" spans="2:23" ht="14.5" x14ac:dyDescent="0.35">
      <c r="U95" s="194"/>
      <c r="V95" s="194"/>
      <c r="W95" s="194"/>
    </row>
    <row r="96" spans="2:23" ht="14.5" x14ac:dyDescent="0.35">
      <c r="U96" s="194"/>
      <c r="V96" s="194"/>
      <c r="W96" s="194"/>
    </row>
    <row r="97" spans="21:23" ht="14.5" x14ac:dyDescent="0.35">
      <c r="U97" s="194"/>
      <c r="V97" s="194"/>
      <c r="W97" s="194"/>
    </row>
    <row r="98" spans="21:23" ht="14.5" x14ac:dyDescent="0.35">
      <c r="U98" s="194"/>
      <c r="V98" s="194"/>
      <c r="W98" s="194"/>
    </row>
    <row r="99" spans="21:23" ht="14.5" x14ac:dyDescent="0.35">
      <c r="U99" s="194"/>
      <c r="V99" s="194"/>
      <c r="W99" s="194"/>
    </row>
    <row r="100" spans="21:23" ht="14.5" x14ac:dyDescent="0.35">
      <c r="U100" s="194"/>
      <c r="V100" s="194"/>
      <c r="W100" s="194"/>
    </row>
    <row r="101" spans="21:23" ht="14.5" x14ac:dyDescent="0.35">
      <c r="U101" s="194"/>
      <c r="V101" s="194"/>
      <c r="W101" s="194"/>
    </row>
    <row r="102" spans="21:23" ht="14.5" x14ac:dyDescent="0.35">
      <c r="U102" s="194"/>
      <c r="V102" s="194"/>
      <c r="W102" s="194"/>
    </row>
    <row r="103" spans="21:23" ht="14.5" x14ac:dyDescent="0.35">
      <c r="U103" s="194"/>
      <c r="V103" s="194"/>
      <c r="W103" s="194"/>
    </row>
    <row r="104" spans="21:23" ht="14.5" x14ac:dyDescent="0.35">
      <c r="U104" s="194"/>
      <c r="V104" s="194"/>
      <c r="W104" s="194"/>
    </row>
    <row r="105" spans="21:23" ht="14.5" x14ac:dyDescent="0.35">
      <c r="U105" s="194"/>
      <c r="V105" s="194"/>
      <c r="W105" s="194"/>
    </row>
    <row r="106" spans="21:23" ht="14.5" x14ac:dyDescent="0.35">
      <c r="U106" s="194"/>
      <c r="V106" s="194"/>
      <c r="W106" s="194"/>
    </row>
    <row r="107" spans="21:23" ht="14.4" customHeight="1" x14ac:dyDescent="0.35">
      <c r="U107" s="194"/>
      <c r="V107" s="194"/>
      <c r="W107" s="194"/>
    </row>
    <row r="108" spans="21:23" ht="14.4" customHeight="1" x14ac:dyDescent="0.35">
      <c r="U108" s="194"/>
      <c r="V108" s="194"/>
      <c r="W108" s="194"/>
    </row>
    <row r="109" spans="21:23" ht="14.5" x14ac:dyDescent="0.35">
      <c r="U109" s="194"/>
      <c r="V109" s="194"/>
      <c r="W109" s="194"/>
    </row>
    <row r="110" spans="21:23" ht="14.5" x14ac:dyDescent="0.35">
      <c r="U110" s="194"/>
      <c r="V110" s="194"/>
      <c r="W110" s="194"/>
    </row>
    <row r="111" spans="21:23" ht="14.4" customHeight="1" x14ac:dyDescent="0.35">
      <c r="U111" s="194"/>
      <c r="V111" s="194"/>
      <c r="W111" s="194"/>
    </row>
    <row r="112" spans="21:23" ht="14.4" customHeight="1" x14ac:dyDescent="0.35">
      <c r="U112" s="194"/>
      <c r="V112" s="194"/>
      <c r="W112" s="194"/>
    </row>
    <row r="113" spans="21:23" ht="14.4" customHeight="1" x14ac:dyDescent="0.35">
      <c r="U113" s="194"/>
      <c r="V113" s="194"/>
      <c r="W113" s="194"/>
    </row>
    <row r="114" spans="21:23" ht="14.4" customHeight="1" x14ac:dyDescent="0.35">
      <c r="U114" s="194"/>
      <c r="V114" s="194"/>
      <c r="W114" s="194"/>
    </row>
    <row r="115" spans="21:23" ht="14.5" x14ac:dyDescent="0.35">
      <c r="U115" s="194"/>
      <c r="V115" s="194"/>
      <c r="W115" s="194"/>
    </row>
    <row r="116" spans="21:23" ht="14.5" x14ac:dyDescent="0.35">
      <c r="U116" s="194"/>
      <c r="V116" s="194"/>
      <c r="W116" s="194"/>
    </row>
    <row r="117" spans="21:23" ht="14.5" x14ac:dyDescent="0.35">
      <c r="U117" s="194"/>
      <c r="V117" s="194"/>
      <c r="W117" s="194"/>
    </row>
    <row r="118" spans="21:23" ht="14.5" x14ac:dyDescent="0.35">
      <c r="U118" s="194"/>
      <c r="V118" s="194"/>
      <c r="W118" s="194"/>
    </row>
    <row r="119" spans="21:23" ht="14.5" x14ac:dyDescent="0.35">
      <c r="U119" s="194"/>
      <c r="V119" s="194"/>
      <c r="W119" s="194"/>
    </row>
    <row r="120" spans="21:23" ht="14.5" x14ac:dyDescent="0.35">
      <c r="U120" s="194"/>
      <c r="V120" s="194"/>
      <c r="W120" s="194"/>
    </row>
    <row r="121" spans="21:23" ht="14.5" x14ac:dyDescent="0.35">
      <c r="U121" s="194"/>
      <c r="V121" s="194"/>
      <c r="W121" s="194"/>
    </row>
    <row r="122" spans="21:23" ht="14.5" x14ac:dyDescent="0.35">
      <c r="U122" s="194"/>
      <c r="V122" s="194"/>
      <c r="W122" s="194"/>
    </row>
    <row r="123" spans="21:23" ht="14.5" x14ac:dyDescent="0.35">
      <c r="U123" s="194"/>
      <c r="V123" s="194"/>
      <c r="W123" s="194"/>
    </row>
    <row r="124" spans="21:23" ht="14.5" x14ac:dyDescent="0.35">
      <c r="U124" s="194"/>
      <c r="V124" s="194"/>
      <c r="W124" s="194"/>
    </row>
    <row r="125" spans="21:23" ht="14.5" x14ac:dyDescent="0.35">
      <c r="U125" s="194"/>
      <c r="V125" s="194"/>
      <c r="W125" s="194"/>
    </row>
    <row r="126" spans="21:23" ht="14.5" x14ac:dyDescent="0.35">
      <c r="U126" s="194"/>
      <c r="V126" s="194"/>
      <c r="W126" s="194"/>
    </row>
    <row r="127" spans="21:23" ht="14.5" x14ac:dyDescent="0.35">
      <c r="U127" s="194"/>
      <c r="V127" s="194"/>
      <c r="W127" s="194"/>
    </row>
    <row r="128" spans="21:23" ht="14.5" x14ac:dyDescent="0.35">
      <c r="U128" s="194"/>
      <c r="V128" s="194"/>
      <c r="W128" s="194"/>
    </row>
    <row r="129" spans="21:23" ht="14.5" x14ac:dyDescent="0.35">
      <c r="U129" s="194"/>
      <c r="V129" s="194"/>
      <c r="W129" s="194"/>
    </row>
    <row r="130" spans="21:23" ht="14.5" x14ac:dyDescent="0.35">
      <c r="U130" s="194"/>
      <c r="V130" s="194"/>
      <c r="W130" s="194"/>
    </row>
    <row r="131" spans="21:23" ht="14.5" x14ac:dyDescent="0.35">
      <c r="U131" s="194"/>
      <c r="V131" s="194"/>
      <c r="W131" s="194"/>
    </row>
    <row r="132" spans="21:23" ht="14.5" x14ac:dyDescent="0.35">
      <c r="U132" s="194"/>
      <c r="V132" s="194"/>
      <c r="W132" s="194"/>
    </row>
    <row r="133" spans="21:23" ht="14.5" x14ac:dyDescent="0.35">
      <c r="U133" s="194"/>
      <c r="V133" s="194"/>
      <c r="W133" s="194"/>
    </row>
    <row r="134" spans="21:23" ht="14.5" x14ac:dyDescent="0.35">
      <c r="U134" s="194"/>
      <c r="V134" s="194"/>
      <c r="W134" s="194"/>
    </row>
    <row r="135" spans="21:23" ht="14.5" x14ac:dyDescent="0.35">
      <c r="U135" s="194"/>
      <c r="V135" s="194"/>
      <c r="W135" s="194"/>
    </row>
    <row r="136" spans="21:23" ht="14.5" x14ac:dyDescent="0.35">
      <c r="U136" s="194"/>
      <c r="V136" s="194"/>
      <c r="W136" s="194"/>
    </row>
    <row r="137" spans="21:23" ht="14.5" x14ac:dyDescent="0.35">
      <c r="U137" s="194"/>
      <c r="V137" s="194"/>
      <c r="W137" s="194"/>
    </row>
    <row r="138" spans="21:23" ht="14.5" x14ac:dyDescent="0.35">
      <c r="U138" s="194"/>
      <c r="V138" s="194"/>
      <c r="W138" s="194"/>
    </row>
    <row r="139" spans="21:23" ht="14.5" x14ac:dyDescent="0.35">
      <c r="U139" s="194"/>
      <c r="V139" s="194"/>
      <c r="W139" s="194"/>
    </row>
    <row r="140" spans="21:23" ht="14.5" x14ac:dyDescent="0.35">
      <c r="U140" s="194"/>
      <c r="V140" s="194"/>
      <c r="W140" s="194"/>
    </row>
    <row r="141" spans="21:23" ht="14.5" x14ac:dyDescent="0.35">
      <c r="U141" s="194"/>
      <c r="V141" s="194"/>
      <c r="W141" s="194"/>
    </row>
    <row r="142" spans="21:23" ht="14.5" x14ac:dyDescent="0.35">
      <c r="U142" s="194"/>
      <c r="V142" s="194"/>
      <c r="W142" s="194"/>
    </row>
    <row r="143" spans="21:23" ht="14.5" x14ac:dyDescent="0.35">
      <c r="U143" s="194"/>
      <c r="V143" s="194"/>
      <c r="W143" s="194"/>
    </row>
    <row r="144" spans="21:23" ht="14.5" x14ac:dyDescent="0.35">
      <c r="U144" s="194"/>
      <c r="V144" s="194"/>
      <c r="W144" s="194"/>
    </row>
    <row r="145" spans="21:23" ht="14.5" x14ac:dyDescent="0.35">
      <c r="U145" s="194"/>
      <c r="V145" s="194"/>
      <c r="W145" s="194"/>
    </row>
    <row r="146" spans="21:23" ht="14.5" x14ac:dyDescent="0.35">
      <c r="U146" s="194"/>
      <c r="V146" s="194"/>
      <c r="W146" s="194"/>
    </row>
    <row r="147" spans="21:23" ht="14.5" x14ac:dyDescent="0.35">
      <c r="U147" s="194"/>
      <c r="V147" s="194"/>
      <c r="W147" s="194"/>
    </row>
    <row r="148" spans="21:23" ht="14.5" x14ac:dyDescent="0.35">
      <c r="U148" s="194"/>
      <c r="V148" s="194"/>
      <c r="W148" s="194"/>
    </row>
    <row r="149" spans="21:23" ht="14.5" x14ac:dyDescent="0.35">
      <c r="U149" s="194"/>
      <c r="V149" s="194"/>
      <c r="W149" s="194"/>
    </row>
    <row r="150" spans="21:23" ht="14.5" x14ac:dyDescent="0.35">
      <c r="U150" s="194"/>
      <c r="V150" s="194"/>
      <c r="W150" s="194"/>
    </row>
    <row r="151" spans="21:23" ht="14.5" x14ac:dyDescent="0.35">
      <c r="U151" s="194"/>
      <c r="V151" s="194"/>
      <c r="W151" s="194"/>
    </row>
    <row r="152" spans="21:23" ht="14.5" x14ac:dyDescent="0.35">
      <c r="U152" s="194"/>
      <c r="V152" s="194"/>
      <c r="W152" s="194"/>
    </row>
    <row r="153" spans="21:23" ht="14.5" x14ac:dyDescent="0.35">
      <c r="U153" s="194"/>
      <c r="V153" s="194"/>
      <c r="W153" s="194"/>
    </row>
    <row r="154" spans="21:23" ht="14.5" x14ac:dyDescent="0.35">
      <c r="U154" s="194"/>
      <c r="V154" s="194"/>
      <c r="W154" s="194"/>
    </row>
    <row r="155" spans="21:23" ht="14.5" x14ac:dyDescent="0.35">
      <c r="U155" s="194"/>
      <c r="V155" s="194"/>
      <c r="W155" s="194"/>
    </row>
    <row r="156" spans="21:23" ht="14.5" x14ac:dyDescent="0.35">
      <c r="U156" s="194"/>
      <c r="V156" s="194"/>
      <c r="W156" s="194"/>
    </row>
    <row r="157" spans="21:23" ht="14.4" customHeight="1" x14ac:dyDescent="0.35">
      <c r="U157" s="194"/>
      <c r="V157" s="194"/>
      <c r="W157" s="194"/>
    </row>
    <row r="158" spans="21:23" ht="14.4" customHeight="1" x14ac:dyDescent="0.35">
      <c r="U158" s="194"/>
      <c r="V158" s="194"/>
      <c r="W158" s="194"/>
    </row>
    <row r="159" spans="21:23" ht="14.5" x14ac:dyDescent="0.35">
      <c r="U159" s="194"/>
      <c r="V159" s="194"/>
      <c r="W159" s="194"/>
    </row>
    <row r="160" spans="21:23" ht="14.5" x14ac:dyDescent="0.35">
      <c r="U160" s="194"/>
      <c r="V160" s="194"/>
      <c r="W160" s="194"/>
    </row>
    <row r="161" spans="21:23" ht="14.4" customHeight="1" x14ac:dyDescent="0.35">
      <c r="U161" s="194"/>
      <c r="V161" s="194"/>
      <c r="W161" s="194"/>
    </row>
    <row r="162" spans="21:23" ht="14.4" customHeight="1" x14ac:dyDescent="0.35">
      <c r="U162" s="194"/>
      <c r="V162" s="194"/>
      <c r="W162" s="194"/>
    </row>
    <row r="163" spans="21:23" ht="14.5" x14ac:dyDescent="0.35">
      <c r="U163" s="194"/>
      <c r="V163" s="194"/>
      <c r="W163" s="194"/>
    </row>
    <row r="164" spans="21:23" ht="14.5" x14ac:dyDescent="0.35">
      <c r="U164" s="194"/>
      <c r="V164" s="194"/>
      <c r="W164" s="194"/>
    </row>
    <row r="165" spans="21:23" ht="14.5" x14ac:dyDescent="0.35">
      <c r="U165" s="194"/>
      <c r="V165" s="194"/>
      <c r="W165" s="194"/>
    </row>
    <row r="166" spans="21:23" ht="14.5" x14ac:dyDescent="0.35">
      <c r="U166" s="194"/>
      <c r="V166" s="194"/>
      <c r="W166" s="194"/>
    </row>
    <row r="167" spans="21:23" ht="14.5" x14ac:dyDescent="0.35">
      <c r="U167" s="194"/>
      <c r="V167" s="194"/>
      <c r="W167" s="194"/>
    </row>
    <row r="168" spans="21:23" ht="14.5" x14ac:dyDescent="0.35">
      <c r="U168" s="194"/>
      <c r="V168" s="194"/>
      <c r="W168" s="194"/>
    </row>
    <row r="169" spans="21:23" ht="14.5" x14ac:dyDescent="0.35">
      <c r="U169" s="194"/>
      <c r="V169" s="194"/>
      <c r="W169" s="194"/>
    </row>
    <row r="170" spans="21:23" ht="14.5" x14ac:dyDescent="0.35">
      <c r="U170" s="194"/>
      <c r="V170" s="194"/>
      <c r="W170" s="194"/>
    </row>
    <row r="171" spans="21:23" ht="14.5" x14ac:dyDescent="0.35">
      <c r="U171" s="194"/>
      <c r="V171" s="194"/>
      <c r="W171" s="194"/>
    </row>
    <row r="172" spans="21:23" ht="14.5" x14ac:dyDescent="0.35">
      <c r="U172" s="194"/>
      <c r="V172" s="194"/>
      <c r="W172" s="194"/>
    </row>
    <row r="173" spans="21:23" ht="14.5" x14ac:dyDescent="0.35">
      <c r="U173" s="194"/>
      <c r="V173" s="194"/>
      <c r="W173" s="194"/>
    </row>
    <row r="174" spans="21:23" ht="14.5" x14ac:dyDescent="0.35">
      <c r="U174" s="194"/>
      <c r="V174" s="194"/>
      <c r="W174" s="194"/>
    </row>
    <row r="175" spans="21:23" ht="14.5" x14ac:dyDescent="0.35">
      <c r="U175" s="194"/>
      <c r="V175" s="194"/>
      <c r="W175" s="194"/>
    </row>
    <row r="176" spans="21:23" ht="14.5" x14ac:dyDescent="0.35">
      <c r="U176" s="194"/>
      <c r="V176" s="194"/>
      <c r="W176" s="194"/>
    </row>
    <row r="177" spans="21:23" ht="14.5" x14ac:dyDescent="0.35">
      <c r="U177" s="194"/>
      <c r="V177" s="194"/>
      <c r="W177" s="194"/>
    </row>
    <row r="178" spans="21:23" ht="14.5" x14ac:dyDescent="0.35">
      <c r="U178" s="194"/>
      <c r="V178" s="194"/>
      <c r="W178" s="194"/>
    </row>
    <row r="179" spans="21:23" ht="14.5" x14ac:dyDescent="0.35">
      <c r="U179" s="194"/>
      <c r="V179" s="194"/>
      <c r="W179" s="194"/>
    </row>
    <row r="180" spans="21:23" ht="14.5" x14ac:dyDescent="0.35">
      <c r="U180" s="194"/>
      <c r="V180" s="194"/>
      <c r="W180" s="194"/>
    </row>
    <row r="181" spans="21:23" ht="14.5" x14ac:dyDescent="0.35">
      <c r="U181" s="194"/>
      <c r="V181" s="194"/>
      <c r="W181" s="194"/>
    </row>
    <row r="182" spans="21:23" ht="14.5" x14ac:dyDescent="0.35">
      <c r="U182" s="194"/>
      <c r="V182" s="194"/>
      <c r="W182" s="194"/>
    </row>
    <row r="183" spans="21:23" ht="14.5" x14ac:dyDescent="0.35">
      <c r="U183" s="194"/>
      <c r="V183" s="194"/>
      <c r="W183" s="194"/>
    </row>
    <row r="184" spans="21:23" ht="14.5" x14ac:dyDescent="0.35">
      <c r="U184" s="194"/>
      <c r="V184" s="194"/>
      <c r="W184" s="194"/>
    </row>
    <row r="185" spans="21:23" ht="14.5" x14ac:dyDescent="0.35">
      <c r="U185" s="194"/>
      <c r="V185" s="194"/>
      <c r="W185" s="194"/>
    </row>
    <row r="186" spans="21:23" ht="14.5" x14ac:dyDescent="0.35">
      <c r="U186" s="194"/>
      <c r="V186" s="194"/>
      <c r="W186" s="194"/>
    </row>
    <row r="187" spans="21:23" ht="14.5" x14ac:dyDescent="0.35">
      <c r="U187" s="194"/>
      <c r="V187" s="194"/>
      <c r="W187" s="194"/>
    </row>
    <row r="188" spans="21:23" ht="14.5" x14ac:dyDescent="0.35">
      <c r="U188" s="194"/>
      <c r="V188" s="194"/>
      <c r="W188" s="194"/>
    </row>
    <row r="189" spans="21:23" ht="14.5" x14ac:dyDescent="0.35">
      <c r="U189" s="194"/>
      <c r="V189" s="194"/>
      <c r="W189" s="194"/>
    </row>
    <row r="190" spans="21:23" ht="14.5" x14ac:dyDescent="0.35">
      <c r="U190" s="194"/>
      <c r="V190" s="194"/>
      <c r="W190" s="194"/>
    </row>
    <row r="191" spans="21:23" ht="14.5" x14ac:dyDescent="0.35">
      <c r="U191" s="194"/>
      <c r="V191" s="194"/>
      <c r="W191" s="194"/>
    </row>
    <row r="192" spans="21:23" ht="14.5" x14ac:dyDescent="0.35">
      <c r="U192" s="194"/>
      <c r="V192" s="194"/>
      <c r="W192" s="194"/>
    </row>
    <row r="193" spans="21:23" ht="14.5" x14ac:dyDescent="0.35">
      <c r="U193" s="194"/>
      <c r="V193" s="194"/>
      <c r="W193" s="194"/>
    </row>
    <row r="194" spans="21:23" ht="14.5" x14ac:dyDescent="0.35">
      <c r="U194" s="194"/>
      <c r="V194" s="194"/>
      <c r="W194" s="194"/>
    </row>
    <row r="195" spans="21:23" ht="14.5" x14ac:dyDescent="0.35">
      <c r="U195" s="194"/>
      <c r="V195" s="194"/>
      <c r="W195" s="194"/>
    </row>
    <row r="196" spans="21:23" ht="14.5" x14ac:dyDescent="0.35">
      <c r="U196" s="194"/>
      <c r="V196" s="194"/>
      <c r="W196" s="194"/>
    </row>
    <row r="197" spans="21:23" ht="14.5" x14ac:dyDescent="0.35">
      <c r="U197" s="194"/>
      <c r="V197" s="194"/>
      <c r="W197" s="194"/>
    </row>
    <row r="198" spans="21:23" ht="14.5" x14ac:dyDescent="0.35">
      <c r="U198" s="194"/>
      <c r="V198" s="194"/>
      <c r="W198" s="194"/>
    </row>
    <row r="199" spans="21:23" ht="14.5" x14ac:dyDescent="0.35">
      <c r="U199" s="194"/>
      <c r="V199" s="194"/>
      <c r="W199" s="194"/>
    </row>
    <row r="200" spans="21:23" ht="14.5" x14ac:dyDescent="0.35">
      <c r="U200" s="194"/>
      <c r="V200" s="194"/>
      <c r="W200" s="194"/>
    </row>
    <row r="201" spans="21:23" ht="14.5" x14ac:dyDescent="0.35">
      <c r="U201" s="194"/>
      <c r="V201" s="194"/>
      <c r="W201" s="194"/>
    </row>
    <row r="202" spans="21:23" ht="14.5" x14ac:dyDescent="0.35">
      <c r="U202" s="194"/>
      <c r="V202" s="194"/>
      <c r="W202" s="194"/>
    </row>
    <row r="203" spans="21:23" ht="14.5" x14ac:dyDescent="0.35">
      <c r="U203" s="194"/>
      <c r="V203" s="194"/>
      <c r="W203" s="194"/>
    </row>
    <row r="204" spans="21:23" ht="14.5" x14ac:dyDescent="0.35">
      <c r="U204" s="194"/>
      <c r="V204" s="194"/>
      <c r="W204" s="194"/>
    </row>
    <row r="205" spans="21:23" ht="14.5" x14ac:dyDescent="0.35">
      <c r="U205" s="194"/>
      <c r="V205" s="194"/>
      <c r="W205" s="194"/>
    </row>
    <row r="206" spans="21:23" ht="14.5" x14ac:dyDescent="0.35">
      <c r="U206" s="194"/>
      <c r="V206" s="194"/>
      <c r="W206" s="194"/>
    </row>
    <row r="207" spans="21:23" ht="14.5" x14ac:dyDescent="0.35">
      <c r="U207" s="194"/>
      <c r="V207" s="194"/>
      <c r="W207" s="194"/>
    </row>
    <row r="208" spans="21:23" ht="14.5" x14ac:dyDescent="0.35">
      <c r="U208" s="194"/>
      <c r="V208" s="194"/>
      <c r="W208" s="194"/>
    </row>
    <row r="209" spans="21:23" ht="14.5" x14ac:dyDescent="0.35">
      <c r="U209" s="194"/>
      <c r="V209" s="194"/>
      <c r="W209" s="194"/>
    </row>
    <row r="210" spans="21:23" ht="14.5" x14ac:dyDescent="0.35">
      <c r="U210" s="194"/>
      <c r="V210" s="194"/>
      <c r="W210" s="194"/>
    </row>
    <row r="211" spans="21:23" ht="14.5" x14ac:dyDescent="0.35">
      <c r="U211" s="194"/>
      <c r="V211" s="194"/>
      <c r="W211" s="194"/>
    </row>
    <row r="212" spans="21:23" ht="14.5" x14ac:dyDescent="0.35">
      <c r="U212" s="194"/>
      <c r="V212" s="194"/>
      <c r="W212" s="194"/>
    </row>
    <row r="213" spans="21:23" ht="14.5" x14ac:dyDescent="0.35">
      <c r="U213" s="194"/>
      <c r="V213" s="194"/>
      <c r="W213" s="194"/>
    </row>
    <row r="214" spans="21:23" ht="14.5" x14ac:dyDescent="0.35">
      <c r="U214" s="194"/>
      <c r="V214" s="194"/>
      <c r="W214" s="194"/>
    </row>
    <row r="215" spans="21:23" ht="14.5" x14ac:dyDescent="0.35">
      <c r="U215" s="194"/>
      <c r="V215" s="194"/>
      <c r="W215" s="194"/>
    </row>
    <row r="216" spans="21:23" ht="14.5" x14ac:dyDescent="0.35">
      <c r="U216" s="194"/>
      <c r="V216" s="194"/>
      <c r="W216" s="194"/>
    </row>
    <row r="217" spans="21:23" ht="14.5" x14ac:dyDescent="0.35">
      <c r="U217" s="194"/>
      <c r="V217" s="194"/>
      <c r="W217" s="194"/>
    </row>
    <row r="218" spans="21:23" ht="14.5" x14ac:dyDescent="0.35">
      <c r="U218" s="194"/>
      <c r="V218" s="194"/>
      <c r="W218" s="194"/>
    </row>
    <row r="219" spans="21:23" ht="14.5" x14ac:dyDescent="0.35">
      <c r="U219" s="194"/>
      <c r="V219" s="194"/>
      <c r="W219" s="194"/>
    </row>
    <row r="220" spans="21:23" ht="14.5" x14ac:dyDescent="0.35">
      <c r="U220" s="194"/>
      <c r="V220" s="194"/>
      <c r="W220" s="194"/>
    </row>
    <row r="221" spans="21:23" ht="14.5" x14ac:dyDescent="0.35">
      <c r="U221" s="194"/>
      <c r="V221" s="194"/>
      <c r="W221" s="194"/>
    </row>
    <row r="222" spans="21:23" ht="14.5" x14ac:dyDescent="0.35">
      <c r="U222" s="194"/>
      <c r="V222" s="194"/>
      <c r="W222" s="194"/>
    </row>
    <row r="223" spans="21:23" ht="14.5" x14ac:dyDescent="0.35">
      <c r="U223" s="194"/>
      <c r="V223" s="194"/>
      <c r="W223" s="194"/>
    </row>
    <row r="224" spans="21:23" ht="14.5" x14ac:dyDescent="0.35">
      <c r="U224" s="194"/>
      <c r="V224" s="194"/>
      <c r="W224" s="194"/>
    </row>
    <row r="225" spans="21:23" ht="14.5" x14ac:dyDescent="0.35">
      <c r="U225" s="194"/>
      <c r="V225" s="194"/>
      <c r="W225" s="194"/>
    </row>
    <row r="226" spans="21:23" ht="14.5" x14ac:dyDescent="0.35">
      <c r="U226" s="194"/>
      <c r="V226" s="194"/>
      <c r="W226" s="194"/>
    </row>
    <row r="227" spans="21:23" ht="14.5" x14ac:dyDescent="0.35">
      <c r="U227" s="194"/>
      <c r="V227" s="194"/>
      <c r="W227" s="194"/>
    </row>
    <row r="228" spans="21:23" ht="14.5" x14ac:dyDescent="0.35">
      <c r="U228" s="194"/>
      <c r="V228" s="194"/>
      <c r="W228" s="194"/>
    </row>
    <row r="229" spans="21:23" ht="14.5" x14ac:dyDescent="0.35">
      <c r="U229" s="194"/>
      <c r="V229" s="194"/>
      <c r="W229" s="194"/>
    </row>
    <row r="230" spans="21:23" ht="14.5" x14ac:dyDescent="0.35">
      <c r="U230" s="194"/>
      <c r="V230" s="194"/>
      <c r="W230" s="194"/>
    </row>
    <row r="231" spans="21:23" ht="14.5" x14ac:dyDescent="0.35">
      <c r="U231" s="194"/>
      <c r="V231" s="194"/>
      <c r="W231" s="194"/>
    </row>
    <row r="232" spans="21:23" ht="14.5" x14ac:dyDescent="0.35">
      <c r="U232" s="194"/>
      <c r="V232" s="194"/>
      <c r="W232" s="194"/>
    </row>
    <row r="233" spans="21:23" ht="14.5" x14ac:dyDescent="0.35">
      <c r="U233" s="194"/>
      <c r="V233" s="194"/>
      <c r="W233" s="194"/>
    </row>
    <row r="234" spans="21:23" ht="14.5" x14ac:dyDescent="0.35">
      <c r="U234" s="194"/>
      <c r="V234" s="194"/>
      <c r="W234" s="194"/>
    </row>
    <row r="235" spans="21:23" ht="14.5" x14ac:dyDescent="0.35">
      <c r="U235" s="194"/>
      <c r="V235" s="194"/>
      <c r="W235" s="194"/>
    </row>
    <row r="236" spans="21:23" ht="14.5" x14ac:dyDescent="0.35">
      <c r="U236" s="194"/>
      <c r="V236" s="194"/>
      <c r="W236" s="194"/>
    </row>
    <row r="237" spans="21:23" ht="14.5" x14ac:dyDescent="0.35">
      <c r="U237" s="194"/>
      <c r="V237" s="194"/>
      <c r="W237" s="194"/>
    </row>
    <row r="238" spans="21:23" ht="14.5" x14ac:dyDescent="0.35">
      <c r="U238" s="194"/>
      <c r="V238" s="194"/>
      <c r="W238" s="194"/>
    </row>
    <row r="239" spans="21:23" ht="14.5" x14ac:dyDescent="0.35">
      <c r="U239" s="194"/>
      <c r="V239" s="194"/>
      <c r="W239" s="194"/>
    </row>
    <row r="240" spans="21:23" ht="14.5" x14ac:dyDescent="0.35">
      <c r="U240" s="194"/>
      <c r="V240" s="194"/>
      <c r="W240" s="194"/>
    </row>
    <row r="241" spans="21:23" ht="14.5" x14ac:dyDescent="0.35">
      <c r="U241" s="194"/>
      <c r="V241" s="194"/>
      <c r="W241" s="194"/>
    </row>
    <row r="242" spans="21:23" ht="14.5" x14ac:dyDescent="0.35">
      <c r="U242" s="194"/>
      <c r="V242" s="194"/>
      <c r="W242" s="194"/>
    </row>
    <row r="243" spans="21:23" ht="14.5" x14ac:dyDescent="0.35">
      <c r="U243" s="194"/>
      <c r="V243" s="194"/>
      <c r="W243" s="194"/>
    </row>
    <row r="244" spans="21:23" ht="14.5" x14ac:dyDescent="0.35">
      <c r="U244" s="194"/>
      <c r="V244" s="194"/>
      <c r="W244" s="194"/>
    </row>
    <row r="245" spans="21:23" ht="14.5" x14ac:dyDescent="0.35">
      <c r="U245" s="194"/>
      <c r="V245" s="194"/>
      <c r="W245" s="194"/>
    </row>
    <row r="246" spans="21:23" ht="14.5" x14ac:dyDescent="0.35">
      <c r="U246" s="194"/>
      <c r="V246" s="194"/>
      <c r="W246" s="194"/>
    </row>
    <row r="247" spans="21:23" ht="14.5" x14ac:dyDescent="0.35">
      <c r="U247" s="194"/>
      <c r="V247" s="194"/>
      <c r="W247" s="194"/>
    </row>
    <row r="248" spans="21:23" ht="14.4" customHeight="1" x14ac:dyDescent="0.35">
      <c r="U248" s="194"/>
      <c r="V248" s="194"/>
      <c r="W248" s="194"/>
    </row>
    <row r="249" spans="21:23" ht="14.4" customHeight="1" x14ac:dyDescent="0.35">
      <c r="U249" s="194"/>
      <c r="V249" s="194"/>
      <c r="W249" s="194"/>
    </row>
    <row r="250" spans="21:23" ht="14.4" customHeight="1" x14ac:dyDescent="0.35">
      <c r="U250" s="194"/>
      <c r="V250" s="194"/>
      <c r="W250" s="194"/>
    </row>
    <row r="251" spans="21:23" ht="14.4" customHeight="1" x14ac:dyDescent="0.35">
      <c r="U251" s="194"/>
      <c r="V251" s="194"/>
      <c r="W251" s="194"/>
    </row>
    <row r="252" spans="21:23" ht="14.5" x14ac:dyDescent="0.35">
      <c r="U252" s="194"/>
      <c r="V252" s="194"/>
      <c r="W252" s="194"/>
    </row>
    <row r="253" spans="21:23" ht="14.5" x14ac:dyDescent="0.35">
      <c r="U253" s="194"/>
      <c r="V253" s="194"/>
      <c r="W253" s="194"/>
    </row>
    <row r="254" spans="21:23" ht="14.5" x14ac:dyDescent="0.35">
      <c r="U254" s="194"/>
      <c r="V254" s="194"/>
      <c r="W254" s="194"/>
    </row>
    <row r="255" spans="21:23" ht="14.5" x14ac:dyDescent="0.35">
      <c r="U255" s="194"/>
      <c r="V255" s="194"/>
      <c r="W255" s="194"/>
    </row>
    <row r="256" spans="21:23" ht="14.5" x14ac:dyDescent="0.35">
      <c r="U256" s="194"/>
      <c r="V256" s="194"/>
      <c r="W256" s="194"/>
    </row>
    <row r="257" spans="21:23" ht="14.5" x14ac:dyDescent="0.35">
      <c r="U257" s="194"/>
      <c r="V257" s="194"/>
      <c r="W257" s="194"/>
    </row>
    <row r="258" spans="21:23" ht="14.5" x14ac:dyDescent="0.35">
      <c r="U258" s="194"/>
      <c r="V258" s="194"/>
      <c r="W258" s="194"/>
    </row>
    <row r="259" spans="21:23" ht="14.5" x14ac:dyDescent="0.35">
      <c r="U259" s="194"/>
      <c r="V259" s="194"/>
      <c r="W259" s="194"/>
    </row>
    <row r="260" spans="21:23" ht="14.5" x14ac:dyDescent="0.35">
      <c r="U260" s="194"/>
      <c r="V260" s="194"/>
      <c r="W260" s="194"/>
    </row>
    <row r="261" spans="21:23" ht="14.5" x14ac:dyDescent="0.35">
      <c r="U261" s="194"/>
      <c r="V261" s="194"/>
      <c r="W261" s="194"/>
    </row>
    <row r="262" spans="21:23" ht="14.5" x14ac:dyDescent="0.35">
      <c r="U262" s="194"/>
      <c r="V262" s="194"/>
      <c r="W262" s="194"/>
    </row>
    <row r="263" spans="21:23" ht="14.5" x14ac:dyDescent="0.35">
      <c r="U263" s="194"/>
      <c r="V263" s="194"/>
      <c r="W263" s="194"/>
    </row>
    <row r="264" spans="21:23" ht="14.5" x14ac:dyDescent="0.35">
      <c r="U264" s="194"/>
      <c r="V264" s="194"/>
      <c r="W264" s="194"/>
    </row>
    <row r="265" spans="21:23" ht="14.5" x14ac:dyDescent="0.35">
      <c r="U265" s="194"/>
      <c r="V265" s="194"/>
      <c r="W265" s="194"/>
    </row>
    <row r="266" spans="21:23" ht="14.5" x14ac:dyDescent="0.35">
      <c r="U266" s="194"/>
      <c r="V266" s="194"/>
      <c r="W266" s="194"/>
    </row>
    <row r="267" spans="21:23" ht="14.5" x14ac:dyDescent="0.35">
      <c r="U267" s="194"/>
      <c r="V267" s="194"/>
      <c r="W267" s="194"/>
    </row>
    <row r="268" spans="21:23" ht="14.5" x14ac:dyDescent="0.35">
      <c r="U268" s="194"/>
      <c r="V268" s="194"/>
      <c r="W268" s="194"/>
    </row>
    <row r="269" spans="21:23" ht="14.5" x14ac:dyDescent="0.35">
      <c r="U269" s="194"/>
      <c r="V269" s="194"/>
      <c r="W269" s="194"/>
    </row>
    <row r="270" spans="21:23" ht="14.5" x14ac:dyDescent="0.35">
      <c r="U270" s="194"/>
      <c r="V270" s="194"/>
      <c r="W270" s="194"/>
    </row>
    <row r="271" spans="21:23" ht="14.5" x14ac:dyDescent="0.35">
      <c r="U271" s="194"/>
      <c r="V271" s="194"/>
      <c r="W271" s="194"/>
    </row>
    <row r="272" spans="21:23" ht="14.5" x14ac:dyDescent="0.35">
      <c r="U272" s="194"/>
      <c r="V272" s="194"/>
      <c r="W272" s="194"/>
    </row>
    <row r="273" spans="21:23" ht="14.5" x14ac:dyDescent="0.35">
      <c r="U273" s="194"/>
      <c r="V273" s="194"/>
      <c r="W273" s="194"/>
    </row>
    <row r="274" spans="21:23" ht="14.5" x14ac:dyDescent="0.35">
      <c r="U274" s="194"/>
      <c r="V274" s="194"/>
      <c r="W274" s="194"/>
    </row>
    <row r="275" spans="21:23" ht="14.5" x14ac:dyDescent="0.35">
      <c r="U275" s="194"/>
      <c r="V275" s="194"/>
      <c r="W275" s="194"/>
    </row>
    <row r="276" spans="21:23" ht="14.5" x14ac:dyDescent="0.35">
      <c r="U276" s="194"/>
      <c r="V276" s="194"/>
      <c r="W276" s="194"/>
    </row>
    <row r="277" spans="21:23" ht="14.5" x14ac:dyDescent="0.35">
      <c r="U277" s="194"/>
      <c r="V277" s="194"/>
      <c r="W277" s="194"/>
    </row>
    <row r="278" spans="21:23" ht="14.5" x14ac:dyDescent="0.35">
      <c r="U278" s="194"/>
      <c r="V278" s="194"/>
      <c r="W278" s="194"/>
    </row>
    <row r="279" spans="21:23" ht="14.5" x14ac:dyDescent="0.35">
      <c r="U279" s="194"/>
      <c r="V279" s="194"/>
      <c r="W279" s="194"/>
    </row>
    <row r="280" spans="21:23" ht="14.5" x14ac:dyDescent="0.35">
      <c r="U280" s="194"/>
      <c r="V280" s="194"/>
      <c r="W280" s="194"/>
    </row>
    <row r="281" spans="21:23" ht="14.5" x14ac:dyDescent="0.35">
      <c r="U281" s="194"/>
      <c r="V281" s="194"/>
      <c r="W281" s="194"/>
    </row>
    <row r="282" spans="21:23" ht="14.5" x14ac:dyDescent="0.35">
      <c r="U282" s="194"/>
      <c r="V282" s="194"/>
      <c r="W282" s="194"/>
    </row>
    <row r="283" spans="21:23" ht="14.5" x14ac:dyDescent="0.35">
      <c r="U283" s="194"/>
      <c r="V283" s="194"/>
      <c r="W283" s="194"/>
    </row>
    <row r="284" spans="21:23" ht="14.5" x14ac:dyDescent="0.35">
      <c r="U284" s="194"/>
      <c r="V284" s="194"/>
      <c r="W284" s="194"/>
    </row>
    <row r="285" spans="21:23" ht="14.5" x14ac:dyDescent="0.35">
      <c r="U285" s="194"/>
      <c r="V285" s="194"/>
      <c r="W285" s="194"/>
    </row>
    <row r="286" spans="21:23" ht="14.5" x14ac:dyDescent="0.35">
      <c r="U286" s="194"/>
      <c r="V286" s="194"/>
      <c r="W286" s="194"/>
    </row>
    <row r="287" spans="21:23" ht="14.5" x14ac:dyDescent="0.35">
      <c r="U287" s="194"/>
      <c r="V287" s="194"/>
      <c r="W287" s="194"/>
    </row>
    <row r="288" spans="21:23" ht="14.5" x14ac:dyDescent="0.35">
      <c r="U288" s="194"/>
      <c r="V288" s="194"/>
      <c r="W288" s="194"/>
    </row>
    <row r="289" spans="21:23" ht="14.5" x14ac:dyDescent="0.35">
      <c r="U289" s="194"/>
      <c r="V289" s="194"/>
      <c r="W289" s="194"/>
    </row>
    <row r="290" spans="21:23" ht="14.5" x14ac:dyDescent="0.35">
      <c r="U290" s="194"/>
      <c r="V290" s="194"/>
      <c r="W290" s="194"/>
    </row>
    <row r="291" spans="21:23" ht="14.5" x14ac:dyDescent="0.35">
      <c r="U291" s="194"/>
      <c r="V291" s="194"/>
      <c r="W291" s="194"/>
    </row>
    <row r="292" spans="21:23" ht="14.5" x14ac:dyDescent="0.35">
      <c r="U292" s="194"/>
      <c r="V292" s="194"/>
      <c r="W292" s="194"/>
    </row>
    <row r="293" spans="21:23" ht="14.5" x14ac:dyDescent="0.35">
      <c r="U293" s="194"/>
      <c r="V293" s="194"/>
      <c r="W293" s="194"/>
    </row>
    <row r="294" spans="21:23" ht="14.5" x14ac:dyDescent="0.35">
      <c r="U294" s="194"/>
      <c r="V294" s="194"/>
      <c r="W294" s="194"/>
    </row>
    <row r="295" spans="21:23" ht="14.5" x14ac:dyDescent="0.35">
      <c r="U295" s="194"/>
      <c r="V295" s="194"/>
      <c r="W295" s="194"/>
    </row>
    <row r="296" spans="21:23" ht="14.5" x14ac:dyDescent="0.35">
      <c r="U296" s="194"/>
      <c r="V296" s="194"/>
      <c r="W296" s="194"/>
    </row>
    <row r="297" spans="21:23" ht="14.5" x14ac:dyDescent="0.35">
      <c r="U297" s="194"/>
      <c r="V297" s="194"/>
      <c r="W297" s="194"/>
    </row>
    <row r="298" spans="21:23" ht="14.4" customHeight="1" x14ac:dyDescent="0.35">
      <c r="U298" s="194"/>
      <c r="V298" s="194"/>
      <c r="W298" s="194"/>
    </row>
    <row r="299" spans="21:23" ht="14.4" customHeight="1" x14ac:dyDescent="0.35">
      <c r="U299" s="194"/>
      <c r="V299" s="194"/>
      <c r="W299" s="194"/>
    </row>
    <row r="300" spans="21:23" ht="14.4" customHeight="1" x14ac:dyDescent="0.35">
      <c r="U300" s="194"/>
      <c r="V300" s="194"/>
      <c r="W300" s="194"/>
    </row>
    <row r="301" spans="21:23" ht="14.4" customHeight="1" x14ac:dyDescent="0.35">
      <c r="U301" s="194"/>
      <c r="V301" s="194"/>
      <c r="W301" s="194"/>
    </row>
    <row r="302" spans="21:23" ht="14.5" x14ac:dyDescent="0.35">
      <c r="U302" s="194"/>
      <c r="V302" s="194"/>
      <c r="W302" s="194"/>
    </row>
    <row r="303" spans="21:23" ht="14.5" x14ac:dyDescent="0.35">
      <c r="U303" s="194"/>
      <c r="V303" s="194"/>
      <c r="W303" s="194"/>
    </row>
    <row r="304" spans="21:23" ht="14.5" x14ac:dyDescent="0.35">
      <c r="U304" s="194"/>
      <c r="V304" s="194"/>
      <c r="W304" s="194"/>
    </row>
    <row r="305" spans="21:23" ht="14.5" x14ac:dyDescent="0.35">
      <c r="U305" s="194"/>
      <c r="V305" s="194"/>
      <c r="W305" s="194"/>
    </row>
    <row r="306" spans="21:23" ht="14.5" x14ac:dyDescent="0.35">
      <c r="U306" s="194"/>
      <c r="V306" s="194"/>
      <c r="W306" s="194"/>
    </row>
    <row r="307" spans="21:23" ht="14.5" x14ac:dyDescent="0.35">
      <c r="U307" s="194"/>
      <c r="V307" s="194"/>
      <c r="W307" s="194"/>
    </row>
    <row r="308" spans="21:23" ht="14.5" x14ac:dyDescent="0.35">
      <c r="U308" s="194"/>
      <c r="V308" s="194"/>
      <c r="W308" s="194"/>
    </row>
    <row r="309" spans="21:23" ht="14.5" x14ac:dyDescent="0.35">
      <c r="U309" s="194"/>
      <c r="V309" s="194"/>
      <c r="W309" s="194"/>
    </row>
    <row r="310" spans="21:23" ht="14.5" x14ac:dyDescent="0.35">
      <c r="U310" s="194"/>
      <c r="V310" s="194"/>
      <c r="W310" s="194"/>
    </row>
    <row r="311" spans="21:23" ht="14.5" x14ac:dyDescent="0.35">
      <c r="U311" s="194"/>
      <c r="V311" s="194"/>
      <c r="W311" s="194"/>
    </row>
    <row r="312" spans="21:23" ht="14.5" x14ac:dyDescent="0.35">
      <c r="U312" s="194"/>
      <c r="V312" s="194"/>
      <c r="W312" s="194"/>
    </row>
    <row r="313" spans="21:23" ht="14.5" x14ac:dyDescent="0.35">
      <c r="U313" s="194"/>
      <c r="V313" s="194"/>
      <c r="W313" s="194"/>
    </row>
    <row r="314" spans="21:23" ht="14.5" x14ac:dyDescent="0.35">
      <c r="U314" s="194"/>
      <c r="V314" s="194"/>
      <c r="W314" s="194"/>
    </row>
    <row r="315" spans="21:23" ht="14.5" x14ac:dyDescent="0.35">
      <c r="U315" s="194"/>
      <c r="V315" s="194"/>
      <c r="W315" s="194"/>
    </row>
    <row r="316" spans="21:23" ht="14.5" x14ac:dyDescent="0.35">
      <c r="U316" s="194"/>
      <c r="V316" s="194"/>
      <c r="W316" s="194"/>
    </row>
    <row r="317" spans="21:23" ht="14.5" x14ac:dyDescent="0.35">
      <c r="U317" s="194"/>
      <c r="V317" s="194"/>
      <c r="W317" s="194"/>
    </row>
    <row r="318" spans="21:23" ht="14.5" x14ac:dyDescent="0.35">
      <c r="U318" s="194"/>
      <c r="V318" s="194"/>
      <c r="W318" s="194"/>
    </row>
    <row r="319" spans="21:23" ht="14.5" x14ac:dyDescent="0.35">
      <c r="U319" s="117">
        <v>0</v>
      </c>
      <c r="V319" s="27">
        <v>0</v>
      </c>
      <c r="W319" s="118">
        <v>0</v>
      </c>
    </row>
    <row r="320" spans="21:23" ht="14.5" x14ac:dyDescent="0.35">
      <c r="U320" s="112" t="s">
        <v>37</v>
      </c>
      <c r="V320" s="12"/>
      <c r="W320" s="113"/>
    </row>
    <row r="321" spans="21:23" ht="15" thickBot="1" x14ac:dyDescent="0.4">
      <c r="U321" s="119"/>
      <c r="V321" s="120"/>
      <c r="W321" s="121"/>
    </row>
    <row r="322" spans="21:23" ht="14.5" hidden="1" x14ac:dyDescent="0.35"/>
    <row r="323" spans="21:23" ht="14.5" hidden="1" x14ac:dyDescent="0.35"/>
    <row r="324" spans="21:23" ht="14.5" hidden="1" x14ac:dyDescent="0.35"/>
    <row r="325" spans="21:23" ht="14.5" hidden="1" x14ac:dyDescent="0.35"/>
    <row r="326" spans="21:23" ht="14.5" hidden="1" x14ac:dyDescent="0.35"/>
    <row r="327" spans="21:23" ht="14.5" hidden="1" x14ac:dyDescent="0.35"/>
    <row r="328" spans="21:23" ht="14.5" hidden="1" x14ac:dyDescent="0.35"/>
    <row r="329" spans="21:23" ht="14.5" hidden="1" x14ac:dyDescent="0.35"/>
    <row r="330" spans="21:23" ht="14.5" hidden="1" x14ac:dyDescent="0.35"/>
    <row r="331" spans="21:23" ht="14.5" hidden="1" x14ac:dyDescent="0.35"/>
    <row r="332" spans="21:23" ht="14.5" hidden="1" x14ac:dyDescent="0.35"/>
    <row r="333" spans="21:23" ht="14.5" hidden="1" x14ac:dyDescent="0.35"/>
    <row r="334" spans="21:23" ht="14.5" hidden="1" x14ac:dyDescent="0.35"/>
    <row r="335" spans="21:23" ht="14.5" hidden="1" x14ac:dyDescent="0.35"/>
    <row r="336" spans="21:23" ht="14.5" hidden="1" x14ac:dyDescent="0.35"/>
    <row r="337" ht="14.5" hidden="1" x14ac:dyDescent="0.35"/>
    <row r="338" ht="14.5" hidden="1" x14ac:dyDescent="0.35"/>
    <row r="339" ht="14.5" hidden="1" x14ac:dyDescent="0.35"/>
    <row r="340" ht="14.5" hidden="1" x14ac:dyDescent="0.35"/>
    <row r="341" ht="14.5" hidden="1" x14ac:dyDescent="0.35"/>
    <row r="342" ht="14.5" hidden="1" x14ac:dyDescent="0.35"/>
    <row r="343" ht="14.5" hidden="1" x14ac:dyDescent="0.35"/>
    <row r="344" ht="14.5" hidden="1" x14ac:dyDescent="0.35"/>
    <row r="345" ht="14.5" hidden="1" x14ac:dyDescent="0.35"/>
    <row r="346" ht="14.5" hidden="1" x14ac:dyDescent="0.35"/>
    <row r="347" ht="14.5" hidden="1" x14ac:dyDescent="0.35"/>
    <row r="352" ht="14.5" hidden="1" x14ac:dyDescent="0.35"/>
    <row r="353" ht="14.5" hidden="1" x14ac:dyDescent="0.35"/>
    <row r="354" ht="14.5" hidden="1" x14ac:dyDescent="0.35"/>
    <row r="355" ht="14.5" hidden="1" x14ac:dyDescent="0.35"/>
    <row r="356" ht="14.5" hidden="1" x14ac:dyDescent="0.35"/>
    <row r="357" ht="14.5" hidden="1" x14ac:dyDescent="0.35"/>
    <row r="358" ht="14.5" hidden="1" x14ac:dyDescent="0.35"/>
    <row r="359" ht="14.5" hidden="1" x14ac:dyDescent="0.35"/>
    <row r="360" ht="14.5" hidden="1" x14ac:dyDescent="0.35"/>
    <row r="361" ht="14.5" hidden="1" x14ac:dyDescent="0.35"/>
    <row r="362" ht="14.5" hidden="1" x14ac:dyDescent="0.35"/>
    <row r="363" ht="14.5" hidden="1" x14ac:dyDescent="0.35"/>
    <row r="364" ht="14.5" hidden="1" x14ac:dyDescent="0.35"/>
    <row r="365" ht="14.5" hidden="1" x14ac:dyDescent="0.35"/>
    <row r="366" ht="14.5" hidden="1" x14ac:dyDescent="0.35"/>
    <row r="367" ht="14.5" hidden="1" x14ac:dyDescent="0.35"/>
    <row r="368" ht="14.5" hidden="1" x14ac:dyDescent="0.35"/>
    <row r="369" ht="14.5" hidden="1" x14ac:dyDescent="0.35"/>
    <row r="370" ht="14.5" hidden="1" x14ac:dyDescent="0.35"/>
    <row r="371" ht="14.5" hidden="1" x14ac:dyDescent="0.35"/>
    <row r="372" ht="14.5" hidden="1" x14ac:dyDescent="0.35"/>
    <row r="373" ht="14.5" hidden="1" x14ac:dyDescent="0.35"/>
    <row r="374" ht="14.5" hidden="1" x14ac:dyDescent="0.35"/>
    <row r="375" ht="14.5" hidden="1" x14ac:dyDescent="0.35"/>
    <row r="376" ht="14.5" hidden="1" x14ac:dyDescent="0.35"/>
    <row r="377" ht="14.5" hidden="1" x14ac:dyDescent="0.35"/>
    <row r="378" ht="14.5" hidden="1" x14ac:dyDescent="0.35"/>
    <row r="379" ht="14.5" hidden="1" x14ac:dyDescent="0.35"/>
    <row r="380" ht="14.5" hidden="1" x14ac:dyDescent="0.35"/>
    <row r="381" ht="14.5" hidden="1" x14ac:dyDescent="0.35"/>
    <row r="382" ht="14.5" hidden="1" x14ac:dyDescent="0.35"/>
    <row r="383" ht="14.5" hidden="1" x14ac:dyDescent="0.35"/>
    <row r="384" ht="14.5" hidden="1" x14ac:dyDescent="0.35"/>
    <row r="385" ht="14.5" hidden="1" x14ac:dyDescent="0.35"/>
    <row r="386" ht="14.5" hidden="1" x14ac:dyDescent="0.35"/>
    <row r="387" ht="14.5" hidden="1" x14ac:dyDescent="0.35"/>
    <row r="388" ht="14.5" hidden="1" x14ac:dyDescent="0.35"/>
    <row r="389" ht="14.5" hidden="1" x14ac:dyDescent="0.35"/>
    <row r="390" ht="14.5" hidden="1" x14ac:dyDescent="0.35"/>
    <row r="391" ht="14.5" hidden="1" x14ac:dyDescent="0.35"/>
    <row r="392" ht="14.5" hidden="1" x14ac:dyDescent="0.35"/>
    <row r="393" ht="14.5" hidden="1" x14ac:dyDescent="0.35"/>
    <row r="394" ht="14.5" hidden="1" x14ac:dyDescent="0.35"/>
    <row r="395" ht="14.5" hidden="1" x14ac:dyDescent="0.35"/>
    <row r="396" ht="14.5" hidden="1" x14ac:dyDescent="0.35"/>
    <row r="397" ht="14.5" hidden="1" x14ac:dyDescent="0.35"/>
    <row r="402" ht="14.5" hidden="1" x14ac:dyDescent="0.35"/>
    <row r="403" ht="14.5" hidden="1" x14ac:dyDescent="0.35"/>
    <row r="404" ht="14.5" hidden="1" x14ac:dyDescent="0.35"/>
    <row r="405" ht="14.5" hidden="1" x14ac:dyDescent="0.35"/>
    <row r="406" ht="14.5" hidden="1" x14ac:dyDescent="0.35"/>
    <row r="407" ht="14.5" hidden="1" x14ac:dyDescent="0.35"/>
    <row r="408" ht="14.5" hidden="1" x14ac:dyDescent="0.35"/>
    <row r="409" ht="14.5" hidden="1" x14ac:dyDescent="0.35"/>
    <row r="410" ht="14.5" hidden="1" x14ac:dyDescent="0.35"/>
    <row r="411" ht="14.5" hidden="1" x14ac:dyDescent="0.35"/>
    <row r="412" ht="14.5" hidden="1" x14ac:dyDescent="0.35"/>
    <row r="413" ht="14.5" hidden="1" x14ac:dyDescent="0.35"/>
    <row r="414" ht="14.5" hidden="1" x14ac:dyDescent="0.35"/>
    <row r="415" ht="14.5" hidden="1" x14ac:dyDescent="0.35"/>
    <row r="416" ht="14.5" hidden="1" x14ac:dyDescent="0.35"/>
    <row r="417" ht="14.5" hidden="1" x14ac:dyDescent="0.35"/>
    <row r="418" ht="14.5" hidden="1" x14ac:dyDescent="0.35"/>
    <row r="419" ht="14.5" hidden="1" x14ac:dyDescent="0.35"/>
    <row r="420" ht="14.5" hidden="1" x14ac:dyDescent="0.35"/>
    <row r="421" ht="14.5" hidden="1" x14ac:dyDescent="0.35"/>
    <row r="422" ht="14.5" hidden="1" x14ac:dyDescent="0.35"/>
    <row r="423" ht="14.5" hidden="1" x14ac:dyDescent="0.35"/>
    <row r="424" ht="14.5" hidden="1" x14ac:dyDescent="0.35"/>
    <row r="425" ht="14.5" hidden="1" x14ac:dyDescent="0.35"/>
    <row r="426" ht="14.5" hidden="1" x14ac:dyDescent="0.35"/>
    <row r="427" ht="14.5" hidden="1" x14ac:dyDescent="0.35"/>
    <row r="428" ht="14.5" hidden="1" x14ac:dyDescent="0.35"/>
    <row r="429" ht="14.5" hidden="1" x14ac:dyDescent="0.35"/>
    <row r="430" ht="14.5" hidden="1" x14ac:dyDescent="0.35"/>
    <row r="431" ht="14.5" hidden="1" x14ac:dyDescent="0.35"/>
    <row r="432" ht="14.5" hidden="1" x14ac:dyDescent="0.35"/>
    <row r="433" ht="14.5" hidden="1" x14ac:dyDescent="0.35"/>
    <row r="434" ht="14.5" hidden="1" x14ac:dyDescent="0.35"/>
    <row r="435" ht="14.5" hidden="1" x14ac:dyDescent="0.35"/>
    <row r="436" ht="14.5" hidden="1" x14ac:dyDescent="0.35"/>
    <row r="437" ht="14.5" hidden="1" x14ac:dyDescent="0.35"/>
    <row r="438" ht="14.5" hidden="1" x14ac:dyDescent="0.35"/>
    <row r="439" ht="14.5" hidden="1" x14ac:dyDescent="0.35"/>
    <row r="440" ht="14.5" hidden="1" x14ac:dyDescent="0.35"/>
    <row r="441" ht="14.5" hidden="1" x14ac:dyDescent="0.35"/>
    <row r="442" ht="14.5" hidden="1" x14ac:dyDescent="0.35"/>
    <row r="443" ht="14.5" hidden="1" x14ac:dyDescent="0.35"/>
    <row r="444" ht="14.5" hidden="1" x14ac:dyDescent="0.35"/>
    <row r="445" ht="14.5" hidden="1" x14ac:dyDescent="0.35"/>
    <row r="446" ht="14.5" hidden="1" x14ac:dyDescent="0.35"/>
    <row r="447" ht="14.5" hidden="1" x14ac:dyDescent="0.35"/>
    <row r="448" ht="14.5" hidden="1" x14ac:dyDescent="0.35"/>
    <row r="449" ht="14.5" hidden="1" x14ac:dyDescent="0.35"/>
    <row r="450" ht="14.5" hidden="1" x14ac:dyDescent="0.35"/>
    <row r="451" ht="14.5" hidden="1" x14ac:dyDescent="0.35"/>
    <row r="452" ht="14.5" hidden="1" x14ac:dyDescent="0.35"/>
    <row r="453" ht="14.5" hidden="1" x14ac:dyDescent="0.35"/>
    <row r="454" ht="14.5" hidden="1" x14ac:dyDescent="0.35"/>
    <row r="455" ht="14.5" hidden="1" x14ac:dyDescent="0.35"/>
    <row r="456" ht="14.5" hidden="1" x14ac:dyDescent="0.35"/>
    <row r="457" ht="14.5" hidden="1" x14ac:dyDescent="0.35"/>
    <row r="458" ht="14.5" hidden="1" x14ac:dyDescent="0.35"/>
    <row r="459" ht="14.5" hidden="1" x14ac:dyDescent="0.35"/>
    <row r="460" ht="14.5" hidden="1" x14ac:dyDescent="0.35"/>
    <row r="461" ht="14.5" hidden="1" x14ac:dyDescent="0.35"/>
    <row r="462" ht="14.5" hidden="1" x14ac:dyDescent="0.35"/>
    <row r="463" ht="14.5" hidden="1" x14ac:dyDescent="0.35"/>
    <row r="464" ht="14.5" hidden="1" x14ac:dyDescent="0.35"/>
    <row r="465" ht="14.5" hidden="1" x14ac:dyDescent="0.35"/>
    <row r="466" ht="14.5" hidden="1" x14ac:dyDescent="0.35"/>
    <row r="467" ht="14.5" hidden="1" x14ac:dyDescent="0.35"/>
    <row r="468" ht="14.5" hidden="1" x14ac:dyDescent="0.35"/>
    <row r="469" ht="14.5" hidden="1" x14ac:dyDescent="0.35"/>
    <row r="470" ht="14.5" hidden="1" x14ac:dyDescent="0.35"/>
    <row r="471" ht="14.5" hidden="1" x14ac:dyDescent="0.35"/>
    <row r="472" ht="14.5" hidden="1" x14ac:dyDescent="0.35"/>
    <row r="473" ht="14.5" hidden="1" x14ac:dyDescent="0.35"/>
    <row r="474" ht="14.5" hidden="1" x14ac:dyDescent="0.35"/>
    <row r="475" ht="14.5" hidden="1" x14ac:dyDescent="0.35"/>
    <row r="476" ht="14.5" hidden="1" x14ac:dyDescent="0.35"/>
    <row r="477" ht="14.5" hidden="1" x14ac:dyDescent="0.35"/>
    <row r="478" ht="14.5" hidden="1" x14ac:dyDescent="0.35"/>
    <row r="479" ht="14.5" hidden="1" x14ac:dyDescent="0.35"/>
    <row r="480" ht="14.5" hidden="1" x14ac:dyDescent="0.35"/>
    <row r="481" ht="14.5" hidden="1" x14ac:dyDescent="0.35"/>
    <row r="482" ht="14.5" hidden="1" x14ac:dyDescent="0.35"/>
    <row r="483" ht="14.5" hidden="1" x14ac:dyDescent="0.35"/>
    <row r="484" ht="14.5" hidden="1" x14ac:dyDescent="0.35"/>
    <row r="485" ht="14.5" hidden="1" x14ac:dyDescent="0.35"/>
    <row r="486" ht="14.5" hidden="1" x14ac:dyDescent="0.35"/>
    <row r="487" ht="14.5" hidden="1" x14ac:dyDescent="0.35"/>
    <row r="488" ht="14.5" hidden="1" x14ac:dyDescent="0.35"/>
    <row r="489" ht="14.5" hidden="1" x14ac:dyDescent="0.35"/>
    <row r="490" ht="14.5" hidden="1" x14ac:dyDescent="0.35"/>
    <row r="491" ht="14.5" hidden="1" x14ac:dyDescent="0.35"/>
    <row r="492" ht="14.5" hidden="1" x14ac:dyDescent="0.35"/>
    <row r="493" ht="14.5" hidden="1" x14ac:dyDescent="0.35"/>
    <row r="494" ht="14.5" hidden="1" x14ac:dyDescent="0.35"/>
    <row r="495" ht="14.5" hidden="1" x14ac:dyDescent="0.35"/>
    <row r="496" ht="14.5" hidden="1" x14ac:dyDescent="0.35"/>
    <row r="497" ht="14.5" hidden="1" x14ac:dyDescent="0.35"/>
    <row r="498" ht="14.5" hidden="1" x14ac:dyDescent="0.35"/>
    <row r="499" ht="14.5" hidden="1" x14ac:dyDescent="0.35"/>
    <row r="500" ht="14.5" hidden="1" x14ac:dyDescent="0.35"/>
    <row r="501" ht="14.5" hidden="1" x14ac:dyDescent="0.35"/>
    <row r="502" ht="14.5" hidden="1" x14ac:dyDescent="0.35"/>
    <row r="503" ht="14.5" hidden="1" x14ac:dyDescent="0.35"/>
    <row r="504" ht="14.5" hidden="1" x14ac:dyDescent="0.35"/>
    <row r="505" ht="14.5" hidden="1" x14ac:dyDescent="0.35"/>
    <row r="506" ht="14.5" hidden="1" x14ac:dyDescent="0.35"/>
    <row r="507" ht="14.5" hidden="1" x14ac:dyDescent="0.35"/>
    <row r="508" ht="14.5" hidden="1" x14ac:dyDescent="0.35"/>
    <row r="509" ht="14.5" hidden="1" x14ac:dyDescent="0.35"/>
    <row r="510" ht="14.5" hidden="1" x14ac:dyDescent="0.35"/>
    <row r="511" ht="14.5" hidden="1" x14ac:dyDescent="0.35"/>
    <row r="512" ht="14.5" hidden="1" x14ac:dyDescent="0.35"/>
    <row r="513" ht="14.5" hidden="1" x14ac:dyDescent="0.35"/>
    <row r="514" ht="14.5" hidden="1" x14ac:dyDescent="0.35"/>
    <row r="515" ht="14.5" hidden="1" x14ac:dyDescent="0.35"/>
    <row r="516" ht="14.5" hidden="1" x14ac:dyDescent="0.35"/>
    <row r="517" ht="14.5" hidden="1" x14ac:dyDescent="0.35"/>
    <row r="518" ht="14.5" hidden="1" x14ac:dyDescent="0.35"/>
    <row r="519" ht="14.5" hidden="1" x14ac:dyDescent="0.35"/>
    <row r="520" ht="14.5" hidden="1" x14ac:dyDescent="0.35"/>
    <row r="521" ht="14.5" hidden="1" x14ac:dyDescent="0.35"/>
    <row r="522" ht="14.5" hidden="1" x14ac:dyDescent="0.35"/>
    <row r="523" ht="14.5" hidden="1" x14ac:dyDescent="0.35"/>
    <row r="524" ht="14.5" hidden="1" x14ac:dyDescent="0.35"/>
    <row r="525" ht="14.5" hidden="1" x14ac:dyDescent="0.35"/>
    <row r="526" ht="14.5" hidden="1" x14ac:dyDescent="0.35"/>
    <row r="527" ht="14.5" hidden="1" x14ac:dyDescent="0.35"/>
    <row r="528" ht="14.5" hidden="1" x14ac:dyDescent="0.35"/>
    <row r="529" ht="14.5" hidden="1" x14ac:dyDescent="0.35"/>
    <row r="530" ht="14.5" hidden="1" x14ac:dyDescent="0.35"/>
    <row r="531" ht="14.5" hidden="1" x14ac:dyDescent="0.35"/>
    <row r="532" ht="14.5" hidden="1" x14ac:dyDescent="0.35"/>
    <row r="533" ht="14.5" hidden="1" x14ac:dyDescent="0.35"/>
    <row r="534" ht="14.5" hidden="1" x14ac:dyDescent="0.35"/>
    <row r="535" ht="14.5" hidden="1" x14ac:dyDescent="0.35"/>
    <row r="536" ht="14.5" hidden="1" x14ac:dyDescent="0.35"/>
    <row r="537" ht="14.5" hidden="1" x14ac:dyDescent="0.35"/>
    <row r="538" ht="14.5" hidden="1" x14ac:dyDescent="0.35"/>
    <row r="539" ht="14.5" hidden="1" x14ac:dyDescent="0.35"/>
    <row r="540" ht="14.5" hidden="1" x14ac:dyDescent="0.35"/>
    <row r="541" ht="14.5" hidden="1" x14ac:dyDescent="0.35"/>
    <row r="542" ht="14.5" hidden="1" x14ac:dyDescent="0.35"/>
    <row r="543" ht="14.5" hidden="1" x14ac:dyDescent="0.35"/>
    <row r="544" ht="14.5" hidden="1" x14ac:dyDescent="0.35"/>
    <row r="545" ht="14.5" hidden="1" x14ac:dyDescent="0.35"/>
    <row r="546" ht="14.5" hidden="1" x14ac:dyDescent="0.35"/>
    <row r="547" ht="14.5" hidden="1" x14ac:dyDescent="0.35"/>
    <row r="548" ht="14.5" hidden="1" x14ac:dyDescent="0.35"/>
    <row r="549" ht="14.5" hidden="1" x14ac:dyDescent="0.35"/>
    <row r="550" ht="14.5" hidden="1" x14ac:dyDescent="0.35"/>
    <row r="551" ht="14.5" hidden="1" x14ac:dyDescent="0.35"/>
    <row r="552" ht="14.5" hidden="1" x14ac:dyDescent="0.35"/>
    <row r="553" ht="14.5" hidden="1" x14ac:dyDescent="0.35"/>
    <row r="554" ht="14.5" hidden="1" x14ac:dyDescent="0.35"/>
    <row r="555" ht="14.5" hidden="1" x14ac:dyDescent="0.35"/>
    <row r="556" ht="14.5" hidden="1" x14ac:dyDescent="0.35"/>
    <row r="557" ht="14.5" hidden="1" x14ac:dyDescent="0.35"/>
    <row r="558" ht="14.5" hidden="1" x14ac:dyDescent="0.35"/>
    <row r="559" ht="14.5" hidden="1" x14ac:dyDescent="0.35"/>
    <row r="560" ht="14.5" hidden="1" x14ac:dyDescent="0.35"/>
    <row r="561" ht="14.5" hidden="1" x14ac:dyDescent="0.35"/>
    <row r="562" ht="14.5" hidden="1" x14ac:dyDescent="0.35"/>
    <row r="563" ht="14.5" hidden="1" x14ac:dyDescent="0.35"/>
    <row r="564" ht="14.5" hidden="1" x14ac:dyDescent="0.35"/>
    <row r="565" ht="14.5" hidden="1" x14ac:dyDescent="0.35"/>
    <row r="566" ht="14.5" hidden="1" x14ac:dyDescent="0.35"/>
    <row r="567" ht="14.5" hidden="1" x14ac:dyDescent="0.35"/>
    <row r="568" ht="14.5" hidden="1" x14ac:dyDescent="0.35"/>
    <row r="569" ht="14.5" hidden="1" x14ac:dyDescent="0.35"/>
    <row r="570" ht="14.5" hidden="1" x14ac:dyDescent="0.35"/>
    <row r="571" ht="14.5" hidden="1" x14ac:dyDescent="0.35"/>
    <row r="572" ht="14.5" hidden="1" x14ac:dyDescent="0.35"/>
    <row r="573" ht="14.5" hidden="1" x14ac:dyDescent="0.35"/>
    <row r="574" ht="14.5" hidden="1" x14ac:dyDescent="0.35"/>
    <row r="575" ht="14.5" hidden="1" x14ac:dyDescent="0.35"/>
    <row r="576" ht="14.5" hidden="1" x14ac:dyDescent="0.35"/>
    <row r="577" ht="14.5" hidden="1" x14ac:dyDescent="0.35"/>
    <row r="578" ht="14.5" hidden="1" x14ac:dyDescent="0.35"/>
    <row r="579" ht="14.5" hidden="1" x14ac:dyDescent="0.35"/>
    <row r="580" ht="14.5" hidden="1" x14ac:dyDescent="0.35"/>
    <row r="581" ht="14.5" hidden="1" x14ac:dyDescent="0.35"/>
    <row r="582" ht="14.5" hidden="1" x14ac:dyDescent="0.35"/>
    <row r="583" ht="14.5" hidden="1" x14ac:dyDescent="0.35"/>
    <row r="584" ht="14.5" hidden="1" x14ac:dyDescent="0.35"/>
    <row r="585" ht="14.5" hidden="1" x14ac:dyDescent="0.35"/>
    <row r="586" ht="14.5" hidden="1" x14ac:dyDescent="0.35"/>
    <row r="587" ht="14.5" hidden="1" x14ac:dyDescent="0.35"/>
    <row r="588" ht="14.5" hidden="1" x14ac:dyDescent="0.35"/>
    <row r="589" ht="14.5" hidden="1" x14ac:dyDescent="0.35"/>
    <row r="590" ht="14.5" hidden="1" x14ac:dyDescent="0.35"/>
    <row r="591" ht="14.5" hidden="1" x14ac:dyDescent="0.35"/>
    <row r="592" ht="14.5" hidden="1" x14ac:dyDescent="0.35"/>
    <row r="593" ht="14.5" hidden="1" x14ac:dyDescent="0.35"/>
    <row r="594" ht="14.5" hidden="1" x14ac:dyDescent="0.35"/>
    <row r="595" ht="14.5" hidden="1" x14ac:dyDescent="0.35"/>
    <row r="596" ht="14.5" hidden="1" x14ac:dyDescent="0.35"/>
    <row r="597" ht="14.5" hidden="1" x14ac:dyDescent="0.35"/>
    <row r="598" ht="14.5" hidden="1" x14ac:dyDescent="0.35"/>
    <row r="599" ht="14.5" hidden="1" x14ac:dyDescent="0.35"/>
    <row r="600" ht="14.5" hidden="1" x14ac:dyDescent="0.35"/>
    <row r="601" ht="14.5" hidden="1" x14ac:dyDescent="0.35"/>
    <row r="602" ht="14.5" hidden="1" x14ac:dyDescent="0.35"/>
    <row r="603" ht="14.5" hidden="1" x14ac:dyDescent="0.35"/>
    <row r="604" ht="14.5" hidden="1" x14ac:dyDescent="0.35"/>
    <row r="605" ht="14.5" hidden="1" x14ac:dyDescent="0.35"/>
    <row r="606" ht="14.5" hidden="1" x14ac:dyDescent="0.35"/>
    <row r="607" ht="14.5" hidden="1" x14ac:dyDescent="0.35"/>
    <row r="608" ht="14.5" hidden="1" x14ac:dyDescent="0.35"/>
    <row r="609" ht="14.5" hidden="1" x14ac:dyDescent="0.35"/>
    <row r="610" ht="14.5" hidden="1" x14ac:dyDescent="0.35"/>
    <row r="611" ht="14.5" hidden="1" x14ac:dyDescent="0.35"/>
    <row r="612" ht="14.5" hidden="1" x14ac:dyDescent="0.35"/>
    <row r="613" ht="14.5" hidden="1" x14ac:dyDescent="0.35"/>
    <row r="614" ht="14.5" hidden="1" x14ac:dyDescent="0.35"/>
    <row r="615" ht="14.5" hidden="1" x14ac:dyDescent="0.35"/>
    <row r="616" ht="14.5" hidden="1" x14ac:dyDescent="0.35"/>
    <row r="617" ht="14.5" hidden="1" x14ac:dyDescent="0.35"/>
    <row r="618" ht="14.5" hidden="1" x14ac:dyDescent="0.35"/>
    <row r="619" ht="14.5" hidden="1" x14ac:dyDescent="0.35"/>
    <row r="620" ht="14.5" hidden="1" x14ac:dyDescent="0.35"/>
    <row r="621" ht="14.5" hidden="1" x14ac:dyDescent="0.35"/>
    <row r="622" ht="14.5" hidden="1" x14ac:dyDescent="0.35"/>
    <row r="623" ht="14.5" hidden="1" x14ac:dyDescent="0.35"/>
    <row r="624" ht="14.5" hidden="1" x14ac:dyDescent="0.35"/>
    <row r="625" ht="14.5" hidden="1" x14ac:dyDescent="0.35"/>
    <row r="626" ht="14.5" hidden="1" x14ac:dyDescent="0.35"/>
    <row r="627" ht="14.5" hidden="1" x14ac:dyDescent="0.35"/>
    <row r="628" ht="14.5" hidden="1" x14ac:dyDescent="0.35"/>
    <row r="629" ht="14.5" hidden="1" x14ac:dyDescent="0.35"/>
    <row r="630" ht="14.5" hidden="1" x14ac:dyDescent="0.35"/>
    <row r="631" ht="14.5" hidden="1" x14ac:dyDescent="0.35"/>
    <row r="632" ht="14.5" hidden="1" x14ac:dyDescent="0.35"/>
    <row r="633" ht="14.5" hidden="1" x14ac:dyDescent="0.35"/>
    <row r="634" ht="14.5" hidden="1" x14ac:dyDescent="0.35"/>
    <row r="635" ht="14.5" hidden="1" x14ac:dyDescent="0.35"/>
    <row r="636" ht="14.5" hidden="1" x14ac:dyDescent="0.35"/>
    <row r="637" ht="14.5" hidden="1" x14ac:dyDescent="0.35"/>
    <row r="638" ht="14.5" hidden="1" x14ac:dyDescent="0.35"/>
    <row r="639" ht="14.5" hidden="1" x14ac:dyDescent="0.35"/>
    <row r="640" ht="14.5" hidden="1" x14ac:dyDescent="0.35"/>
    <row r="641" ht="14.5" hidden="1" x14ac:dyDescent="0.35"/>
    <row r="642" ht="14.5" hidden="1" x14ac:dyDescent="0.35"/>
    <row r="643" ht="14.5" hidden="1" x14ac:dyDescent="0.35"/>
    <row r="644" ht="14.5" hidden="1" x14ac:dyDescent="0.35"/>
    <row r="645" ht="14.5" hidden="1" x14ac:dyDescent="0.35"/>
    <row r="646" ht="14.5" hidden="1" x14ac:dyDescent="0.35"/>
    <row r="647" ht="14.5" hidden="1" x14ac:dyDescent="0.35"/>
    <row r="648" ht="14.5" hidden="1" x14ac:dyDescent="0.35"/>
    <row r="649" ht="14.5" hidden="1" x14ac:dyDescent="0.35"/>
    <row r="650" ht="14.5" hidden="1" x14ac:dyDescent="0.35"/>
    <row r="651" ht="14.5" hidden="1" x14ac:dyDescent="0.35"/>
    <row r="652" ht="14.5" hidden="1" x14ac:dyDescent="0.35"/>
    <row r="653" ht="14.5" hidden="1" x14ac:dyDescent="0.35"/>
    <row r="654" ht="14.5" hidden="1" x14ac:dyDescent="0.35"/>
    <row r="655" ht="14.5" hidden="1" x14ac:dyDescent="0.35"/>
    <row r="656" ht="14.5" hidden="1" x14ac:dyDescent="0.35"/>
    <row r="657" ht="14.5" hidden="1" x14ac:dyDescent="0.35"/>
    <row r="658" ht="14.5" hidden="1" x14ac:dyDescent="0.35"/>
    <row r="659" ht="14.5" hidden="1" x14ac:dyDescent="0.35"/>
    <row r="660" ht="14.5" hidden="1" x14ac:dyDescent="0.35"/>
    <row r="661" ht="14.5" hidden="1" x14ac:dyDescent="0.35"/>
    <row r="662" ht="14.5" hidden="1" x14ac:dyDescent="0.35"/>
    <row r="663" ht="14.5" hidden="1" x14ac:dyDescent="0.35"/>
    <row r="664" ht="14.5" hidden="1" x14ac:dyDescent="0.35"/>
    <row r="665" ht="14.5" hidden="1" x14ac:dyDescent="0.35"/>
    <row r="666" ht="14.5" hidden="1" x14ac:dyDescent="0.35"/>
    <row r="667" ht="14.5" hidden="1" x14ac:dyDescent="0.35"/>
    <row r="668" ht="14.5" hidden="1" x14ac:dyDescent="0.35"/>
    <row r="669" ht="14.5" hidden="1" x14ac:dyDescent="0.35"/>
    <row r="670" ht="14.5" hidden="1" x14ac:dyDescent="0.35"/>
    <row r="671" ht="14.5" hidden="1" x14ac:dyDescent="0.35"/>
    <row r="672" ht="14.5" hidden="1" x14ac:dyDescent="0.35"/>
    <row r="673" ht="14.5" hidden="1" x14ac:dyDescent="0.35"/>
    <row r="674" ht="14.5" hidden="1" x14ac:dyDescent="0.35"/>
    <row r="675" ht="14.5" hidden="1" x14ac:dyDescent="0.35"/>
    <row r="676" ht="14.5" hidden="1" x14ac:dyDescent="0.35"/>
    <row r="677" ht="14.5" hidden="1" x14ac:dyDescent="0.35"/>
    <row r="678" ht="14.5" hidden="1" x14ac:dyDescent="0.35"/>
    <row r="679" ht="14.5" hidden="1" x14ac:dyDescent="0.35"/>
    <row r="680" ht="14.5" hidden="1" x14ac:dyDescent="0.35"/>
    <row r="681" ht="14.5" hidden="1" x14ac:dyDescent="0.35"/>
    <row r="682" ht="14.5" hidden="1" x14ac:dyDescent="0.35"/>
    <row r="683" ht="14.5" hidden="1" x14ac:dyDescent="0.35"/>
    <row r="684" ht="14.5" hidden="1" x14ac:dyDescent="0.35"/>
    <row r="685" ht="14.5" hidden="1" x14ac:dyDescent="0.35"/>
    <row r="686" ht="14.5" hidden="1" x14ac:dyDescent="0.35"/>
    <row r="687" ht="14.5" hidden="1" x14ac:dyDescent="0.35"/>
    <row r="688" ht="14.5" hidden="1" x14ac:dyDescent="0.35"/>
    <row r="689" ht="14.5" hidden="1" x14ac:dyDescent="0.35"/>
    <row r="690" ht="14.5" hidden="1" x14ac:dyDescent="0.35"/>
    <row r="691" ht="14.5" hidden="1" x14ac:dyDescent="0.35"/>
    <row r="692" ht="14.5" hidden="1" x14ac:dyDescent="0.35"/>
    <row r="693" ht="14.5" hidden="1" x14ac:dyDescent="0.35"/>
    <row r="694" ht="14.5" hidden="1" x14ac:dyDescent="0.35"/>
    <row r="695" ht="14.5" hidden="1" x14ac:dyDescent="0.35"/>
    <row r="696" ht="14.5" hidden="1" x14ac:dyDescent="0.35"/>
    <row r="697" ht="14.5" hidden="1" x14ac:dyDescent="0.35"/>
    <row r="698" ht="14.5" hidden="1" x14ac:dyDescent="0.35"/>
    <row r="699" ht="14.5" hidden="1" x14ac:dyDescent="0.35"/>
    <row r="700" ht="14.5" hidden="1" x14ac:dyDescent="0.35"/>
    <row r="701" ht="14.5" hidden="1" x14ac:dyDescent="0.35"/>
    <row r="702" ht="14.5" hidden="1" x14ac:dyDescent="0.35"/>
    <row r="703" ht="14.5" hidden="1" x14ac:dyDescent="0.35"/>
    <row r="704" ht="14.5" hidden="1" x14ac:dyDescent="0.35"/>
    <row r="705" ht="14.5" hidden="1" x14ac:dyDescent="0.35"/>
    <row r="706" ht="14.5" hidden="1" x14ac:dyDescent="0.35"/>
    <row r="707" ht="14.5" hidden="1" x14ac:dyDescent="0.35"/>
    <row r="708" ht="14.5" hidden="1" x14ac:dyDescent="0.35"/>
    <row r="709" ht="14.5" hidden="1" x14ac:dyDescent="0.35"/>
    <row r="710" ht="14.5" hidden="1" x14ac:dyDescent="0.35"/>
    <row r="711" ht="14.5" hidden="1" x14ac:dyDescent="0.35"/>
    <row r="712" ht="14.5" hidden="1" x14ac:dyDescent="0.35"/>
    <row r="713" ht="14.5" hidden="1" x14ac:dyDescent="0.35"/>
    <row r="714" ht="14.5" hidden="1" x14ac:dyDescent="0.35"/>
    <row r="715" ht="14.5" hidden="1" x14ac:dyDescent="0.35"/>
    <row r="716" ht="14.5" hidden="1" x14ac:dyDescent="0.35"/>
    <row r="717" ht="14.5" hidden="1" x14ac:dyDescent="0.35"/>
    <row r="718" ht="14.5" hidden="1" x14ac:dyDescent="0.35"/>
    <row r="719" ht="14.5" hidden="1" x14ac:dyDescent="0.35"/>
    <row r="720" ht="14.5" hidden="1" x14ac:dyDescent="0.35"/>
    <row r="721" ht="14.5" hidden="1" x14ac:dyDescent="0.35"/>
    <row r="722" ht="14.5" hidden="1" x14ac:dyDescent="0.35"/>
    <row r="723" ht="14.5" hidden="1" x14ac:dyDescent="0.35"/>
    <row r="724" ht="14.5" hidden="1" x14ac:dyDescent="0.35"/>
    <row r="725" ht="14.5" hidden="1" x14ac:dyDescent="0.35"/>
    <row r="726" ht="14.5" hidden="1" x14ac:dyDescent="0.35"/>
    <row r="727" ht="14.5" hidden="1" x14ac:dyDescent="0.35"/>
    <row r="728" ht="14.5" hidden="1" x14ac:dyDescent="0.35"/>
    <row r="729" ht="14.5" hidden="1" x14ac:dyDescent="0.35"/>
    <row r="730" ht="14.5" hidden="1" x14ac:dyDescent="0.35"/>
    <row r="731" ht="14.5" hidden="1" x14ac:dyDescent="0.35"/>
    <row r="732" ht="14.5" hidden="1" x14ac:dyDescent="0.35"/>
    <row r="733" ht="14.5" hidden="1" x14ac:dyDescent="0.35"/>
    <row r="734" ht="14.5" hidden="1" x14ac:dyDescent="0.35"/>
    <row r="735" ht="14.5" hidden="1" x14ac:dyDescent="0.35"/>
    <row r="736" ht="14.5" hidden="1" x14ac:dyDescent="0.35"/>
    <row r="737" ht="14.5" hidden="1" x14ac:dyDescent="0.35"/>
    <row r="738" ht="14.5" hidden="1" x14ac:dyDescent="0.35"/>
    <row r="739" ht="14.5" hidden="1" x14ac:dyDescent="0.35"/>
    <row r="740" ht="14.5" hidden="1" x14ac:dyDescent="0.35"/>
    <row r="741" ht="14.5" hidden="1" x14ac:dyDescent="0.35"/>
    <row r="742" ht="14.5" hidden="1" x14ac:dyDescent="0.35"/>
    <row r="743" ht="14.5" hidden="1" x14ac:dyDescent="0.35"/>
    <row r="744" ht="14.5" hidden="1" x14ac:dyDescent="0.35"/>
    <row r="745" ht="14.5" hidden="1" x14ac:dyDescent="0.35"/>
    <row r="746" ht="14.5" hidden="1" x14ac:dyDescent="0.35"/>
    <row r="747" ht="14.5" hidden="1" x14ac:dyDescent="0.35"/>
    <row r="748" ht="14.5" hidden="1" x14ac:dyDescent="0.35"/>
    <row r="749" ht="14.5" hidden="1" x14ac:dyDescent="0.35"/>
    <row r="750" ht="14.5" hidden="1" x14ac:dyDescent="0.35"/>
    <row r="751" ht="14.5" hidden="1" x14ac:dyDescent="0.35"/>
    <row r="752" ht="14.5" hidden="1" x14ac:dyDescent="0.35"/>
    <row r="753" ht="14.5" hidden="1" x14ac:dyDescent="0.35"/>
    <row r="754" ht="14.5" hidden="1" x14ac:dyDescent="0.35"/>
    <row r="755" ht="14.5" hidden="1" x14ac:dyDescent="0.35"/>
    <row r="756" ht="14.5" hidden="1" x14ac:dyDescent="0.35"/>
    <row r="757" ht="14.5" hidden="1" x14ac:dyDescent="0.35"/>
    <row r="758" ht="14.5" hidden="1" x14ac:dyDescent="0.35"/>
    <row r="759" ht="14.5" hidden="1" x14ac:dyDescent="0.35"/>
    <row r="760" ht="14.5" hidden="1" x14ac:dyDescent="0.35"/>
    <row r="761" ht="14.5" hidden="1" x14ac:dyDescent="0.35"/>
    <row r="762" ht="14.5" hidden="1" x14ac:dyDescent="0.35"/>
    <row r="763" ht="14.5" hidden="1" x14ac:dyDescent="0.35"/>
    <row r="764" ht="14.5" hidden="1" x14ac:dyDescent="0.35"/>
    <row r="765" ht="14.5" hidden="1" x14ac:dyDescent="0.35"/>
    <row r="766" ht="14.5" hidden="1" x14ac:dyDescent="0.35"/>
    <row r="767" ht="14.5" hidden="1" x14ac:dyDescent="0.35"/>
    <row r="768" ht="14.5" hidden="1" x14ac:dyDescent="0.35"/>
    <row r="769" ht="14.5" hidden="1" x14ac:dyDescent="0.35"/>
    <row r="770" ht="14.5" hidden="1" x14ac:dyDescent="0.35"/>
    <row r="771" ht="14.5" hidden="1" x14ac:dyDescent="0.35"/>
    <row r="772" ht="14.5" hidden="1" x14ac:dyDescent="0.35"/>
    <row r="773" ht="14.5" hidden="1" x14ac:dyDescent="0.35"/>
    <row r="774" ht="14.5" hidden="1" x14ac:dyDescent="0.35"/>
    <row r="775" ht="14.5" hidden="1" x14ac:dyDescent="0.35"/>
    <row r="776" ht="14.5" hidden="1" x14ac:dyDescent="0.35"/>
    <row r="777" ht="14.5" hidden="1" x14ac:dyDescent="0.35"/>
    <row r="778" ht="14.5" hidden="1" x14ac:dyDescent="0.35"/>
    <row r="779" ht="14.5" hidden="1" x14ac:dyDescent="0.35"/>
    <row r="780" ht="14.5" hidden="1" x14ac:dyDescent="0.35"/>
    <row r="781" ht="14.5" hidden="1" x14ac:dyDescent="0.35"/>
    <row r="782" ht="14.5" hidden="1" x14ac:dyDescent="0.35"/>
    <row r="783" ht="14.5" hidden="1" x14ac:dyDescent="0.35"/>
    <row r="784" ht="14.5" hidden="1" x14ac:dyDescent="0.35"/>
    <row r="785" ht="14.5" hidden="1" x14ac:dyDescent="0.35"/>
    <row r="786" ht="14.5" hidden="1" x14ac:dyDescent="0.35"/>
    <row r="787" ht="14.5" hidden="1" x14ac:dyDescent="0.35"/>
    <row r="788" ht="14.5" hidden="1" x14ac:dyDescent="0.35"/>
    <row r="789" ht="14.5" hidden="1" x14ac:dyDescent="0.35"/>
    <row r="790" ht="14.5" hidden="1" x14ac:dyDescent="0.35"/>
    <row r="791" ht="14.5" hidden="1" x14ac:dyDescent="0.35"/>
    <row r="792" ht="14.5" hidden="1" x14ac:dyDescent="0.35"/>
    <row r="793" ht="14.5" hidden="1" x14ac:dyDescent="0.35"/>
    <row r="794" ht="14.5" hidden="1" x14ac:dyDescent="0.35"/>
    <row r="795" ht="14.5" hidden="1" x14ac:dyDescent="0.35"/>
    <row r="796" ht="14.5" hidden="1" x14ac:dyDescent="0.35"/>
    <row r="797" ht="14.5" hidden="1" x14ac:dyDescent="0.35"/>
    <row r="798" ht="14.5" hidden="1" x14ac:dyDescent="0.35"/>
    <row r="799" ht="14.5" hidden="1" x14ac:dyDescent="0.35"/>
    <row r="800" ht="14.5" hidden="1" x14ac:dyDescent="0.35"/>
    <row r="801" ht="14.5" hidden="1" x14ac:dyDescent="0.35"/>
    <row r="802" ht="14.5" hidden="1" x14ac:dyDescent="0.35"/>
    <row r="803" ht="14.5" hidden="1" x14ac:dyDescent="0.35"/>
    <row r="804" ht="14.5" hidden="1" x14ac:dyDescent="0.35"/>
    <row r="805" ht="14.5" hidden="1" x14ac:dyDescent="0.35"/>
    <row r="806" ht="14.5" hidden="1" x14ac:dyDescent="0.35"/>
    <row r="807" ht="14.5" hidden="1" x14ac:dyDescent="0.35"/>
    <row r="808" ht="14.5" hidden="1" x14ac:dyDescent="0.35"/>
    <row r="809" ht="14.5" hidden="1" x14ac:dyDescent="0.35"/>
    <row r="810" ht="14.5" hidden="1" x14ac:dyDescent="0.35"/>
    <row r="811" ht="14.5" hidden="1" x14ac:dyDescent="0.35"/>
    <row r="812" ht="14.5" hidden="1" x14ac:dyDescent="0.35"/>
    <row r="813" ht="14.5" hidden="1" x14ac:dyDescent="0.35"/>
    <row r="814" ht="14.5" hidden="1" x14ac:dyDescent="0.35"/>
    <row r="815" ht="14.5" hidden="1" x14ac:dyDescent="0.35"/>
    <row r="816" ht="14.5" hidden="1" x14ac:dyDescent="0.35"/>
    <row r="817" ht="14.5" hidden="1" x14ac:dyDescent="0.35"/>
    <row r="818" ht="14.5" hidden="1" x14ac:dyDescent="0.35"/>
    <row r="819" ht="14.5" hidden="1" x14ac:dyDescent="0.35"/>
    <row r="820" ht="14.5" hidden="1" x14ac:dyDescent="0.35"/>
    <row r="821" ht="14.5" hidden="1" x14ac:dyDescent="0.35"/>
    <row r="822" ht="14.5" hidden="1" x14ac:dyDescent="0.35"/>
    <row r="823" ht="14.5" hidden="1" x14ac:dyDescent="0.35"/>
    <row r="824" ht="14.5" hidden="1" x14ac:dyDescent="0.35"/>
    <row r="825" ht="14.5" hidden="1" x14ac:dyDescent="0.35"/>
    <row r="826" ht="14.5" hidden="1" x14ac:dyDescent="0.35"/>
    <row r="827" ht="14.5" hidden="1" x14ac:dyDescent="0.35"/>
    <row r="828" ht="14.5" hidden="1" x14ac:dyDescent="0.35"/>
    <row r="829" ht="14.5" hidden="1" x14ac:dyDescent="0.35"/>
    <row r="830" ht="14.5" hidden="1" x14ac:dyDescent="0.35"/>
    <row r="831" ht="14.5" hidden="1" x14ac:dyDescent="0.35"/>
    <row r="832" ht="14.5" hidden="1" x14ac:dyDescent="0.35"/>
    <row r="833" ht="14.5" hidden="1" x14ac:dyDescent="0.35"/>
    <row r="834" ht="14.5" hidden="1" x14ac:dyDescent="0.35"/>
    <row r="835" ht="14.5" hidden="1" x14ac:dyDescent="0.35"/>
    <row r="836" ht="14.5" hidden="1" x14ac:dyDescent="0.35"/>
    <row r="837" ht="14.5" hidden="1" x14ac:dyDescent="0.35"/>
    <row r="838" ht="14.5" hidden="1" x14ac:dyDescent="0.35"/>
    <row r="839" ht="14.5" hidden="1" x14ac:dyDescent="0.35"/>
    <row r="840" ht="14.5" hidden="1" x14ac:dyDescent="0.35"/>
    <row r="841" ht="14.5" hidden="1" x14ac:dyDescent="0.35"/>
    <row r="842" ht="14.5" hidden="1" x14ac:dyDescent="0.35"/>
    <row r="843" ht="14.5" hidden="1" x14ac:dyDescent="0.35"/>
    <row r="844" ht="14.5" hidden="1" x14ac:dyDescent="0.35"/>
    <row r="845" ht="14.5" hidden="1" x14ac:dyDescent="0.35"/>
    <row r="846" ht="14.5" hidden="1" x14ac:dyDescent="0.35"/>
    <row r="847" ht="14.5" hidden="1" x14ac:dyDescent="0.35"/>
    <row r="848" ht="14.5" hidden="1" x14ac:dyDescent="0.35"/>
    <row r="849" ht="14.5" hidden="1" x14ac:dyDescent="0.35"/>
    <row r="850" ht="14.5" hidden="1" x14ac:dyDescent="0.35"/>
    <row r="851" ht="14.5" hidden="1" x14ac:dyDescent="0.35"/>
    <row r="852" ht="14.5" hidden="1" x14ac:dyDescent="0.35"/>
    <row r="853" ht="14.5" hidden="1" x14ac:dyDescent="0.35"/>
    <row r="854" ht="14.5" hidden="1" x14ac:dyDescent="0.35"/>
    <row r="855" ht="14.5" hidden="1" x14ac:dyDescent="0.35"/>
    <row r="856" ht="14.5" hidden="1" x14ac:dyDescent="0.35"/>
    <row r="857" ht="14.5" hidden="1" x14ac:dyDescent="0.35"/>
    <row r="858" ht="14.5" hidden="1" x14ac:dyDescent="0.35"/>
    <row r="859" ht="14.5" hidden="1" x14ac:dyDescent="0.35"/>
    <row r="860" ht="14.5" hidden="1" x14ac:dyDescent="0.35"/>
    <row r="861" ht="14.5" hidden="1" x14ac:dyDescent="0.35"/>
    <row r="862" ht="14.5" hidden="1" x14ac:dyDescent="0.35"/>
    <row r="863" ht="14.5" hidden="1" x14ac:dyDescent="0.35"/>
    <row r="864" ht="14.5" hidden="1" x14ac:dyDescent="0.35"/>
    <row r="865" ht="14.5" hidden="1" x14ac:dyDescent="0.35"/>
    <row r="866" ht="14.5" hidden="1" x14ac:dyDescent="0.35"/>
    <row r="867" ht="14.5" hidden="1" x14ac:dyDescent="0.35"/>
    <row r="868" ht="14.5" hidden="1" x14ac:dyDescent="0.35"/>
    <row r="869" ht="14.5" hidden="1" x14ac:dyDescent="0.35"/>
    <row r="870" ht="14.5" hidden="1" x14ac:dyDescent="0.35"/>
    <row r="871" ht="14.5" hidden="1" x14ac:dyDescent="0.35"/>
    <row r="872" ht="14.5" hidden="1" x14ac:dyDescent="0.35"/>
    <row r="873" ht="14.5" hidden="1" x14ac:dyDescent="0.35"/>
    <row r="874" ht="14.5" hidden="1" x14ac:dyDescent="0.35"/>
    <row r="875" ht="14.5" hidden="1" x14ac:dyDescent="0.35"/>
    <row r="876" ht="14.5" hidden="1" x14ac:dyDescent="0.35"/>
    <row r="877" ht="14.5" hidden="1" x14ac:dyDescent="0.35"/>
    <row r="878" ht="14.5" hidden="1" x14ac:dyDescent="0.35"/>
    <row r="879" ht="14.5" hidden="1" x14ac:dyDescent="0.35"/>
    <row r="880" ht="14.5" hidden="1" x14ac:dyDescent="0.35"/>
    <row r="881" ht="14.5" hidden="1" x14ac:dyDescent="0.35"/>
    <row r="882" ht="14.5" hidden="1" x14ac:dyDescent="0.35"/>
    <row r="883" ht="14.5" hidden="1" x14ac:dyDescent="0.35"/>
    <row r="884" ht="14.5" hidden="1" x14ac:dyDescent="0.35"/>
    <row r="885" ht="14.5" hidden="1" x14ac:dyDescent="0.35"/>
    <row r="886" ht="14.5" hidden="1" x14ac:dyDescent="0.35"/>
    <row r="887" ht="14.5" hidden="1" x14ac:dyDescent="0.35"/>
    <row r="888" ht="14.5" hidden="1" x14ac:dyDescent="0.35"/>
    <row r="889" ht="14.5" hidden="1" x14ac:dyDescent="0.35"/>
    <row r="890" ht="14.5" hidden="1" x14ac:dyDescent="0.35"/>
    <row r="891" ht="14.5" hidden="1" x14ac:dyDescent="0.35"/>
    <row r="892" ht="14.5" hidden="1" x14ac:dyDescent="0.35"/>
    <row r="893" ht="14.5" hidden="1" x14ac:dyDescent="0.35"/>
    <row r="894" ht="14.5" hidden="1" x14ac:dyDescent="0.35"/>
    <row r="895" ht="14.5" hidden="1" x14ac:dyDescent="0.35"/>
    <row r="896" ht="14.5" hidden="1" x14ac:dyDescent="0.35"/>
    <row r="897" ht="14.5" hidden="1" x14ac:dyDescent="0.35"/>
    <row r="898" ht="14.5" hidden="1" x14ac:dyDescent="0.35"/>
    <row r="899" ht="14.5" hidden="1" x14ac:dyDescent="0.35"/>
    <row r="900" ht="14.5" hidden="1" x14ac:dyDescent="0.35"/>
    <row r="901" ht="14.5" hidden="1" x14ac:dyDescent="0.35"/>
    <row r="902" ht="14.5" hidden="1" x14ac:dyDescent="0.35"/>
    <row r="903" ht="14.5" hidden="1" x14ac:dyDescent="0.35"/>
    <row r="904" ht="14.5" hidden="1" x14ac:dyDescent="0.35"/>
    <row r="905" ht="14.5" hidden="1" x14ac:dyDescent="0.35"/>
    <row r="906" ht="14.5" hidden="1" x14ac:dyDescent="0.35"/>
    <row r="907" ht="14.5" hidden="1" x14ac:dyDescent="0.35"/>
    <row r="908" ht="14.5" hidden="1" x14ac:dyDescent="0.35"/>
    <row r="909" ht="14.5" hidden="1" x14ac:dyDescent="0.35"/>
    <row r="910" ht="14.5" hidden="1" x14ac:dyDescent="0.35"/>
    <row r="911" ht="14.5" hidden="1" x14ac:dyDescent="0.35"/>
    <row r="912" ht="14.5" hidden="1" x14ac:dyDescent="0.35"/>
    <row r="913" ht="14.5" hidden="1" x14ac:dyDescent="0.35"/>
    <row r="914" ht="14.5" hidden="1" x14ac:dyDescent="0.35"/>
    <row r="915" ht="14.5" hidden="1" x14ac:dyDescent="0.35"/>
    <row r="916" ht="14.5" hidden="1" x14ac:dyDescent="0.35"/>
    <row r="917" ht="14.5" hidden="1" x14ac:dyDescent="0.35"/>
    <row r="918" ht="14.5" hidden="1" x14ac:dyDescent="0.35"/>
    <row r="919" ht="14.5" hidden="1" x14ac:dyDescent="0.35"/>
    <row r="920" ht="14.5" hidden="1" x14ac:dyDescent="0.35"/>
    <row r="921" ht="14.5" hidden="1" x14ac:dyDescent="0.35"/>
    <row r="922" ht="14.5" hidden="1" x14ac:dyDescent="0.35"/>
    <row r="923" ht="14.5" hidden="1" x14ac:dyDescent="0.35"/>
    <row r="924" ht="14.5" hidden="1" x14ac:dyDescent="0.35"/>
    <row r="925" ht="14.5" hidden="1" x14ac:dyDescent="0.35"/>
    <row r="926" ht="14.5" hidden="1" x14ac:dyDescent="0.35"/>
    <row r="927" ht="14.5" hidden="1" x14ac:dyDescent="0.35"/>
    <row r="928" ht="14.5" hidden="1" x14ac:dyDescent="0.35"/>
    <row r="929" ht="14.5" hidden="1" x14ac:dyDescent="0.35"/>
    <row r="930" ht="14.5" hidden="1" x14ac:dyDescent="0.35"/>
    <row r="931" ht="14.5" hidden="1" x14ac:dyDescent="0.35"/>
    <row r="932" ht="14.5" hidden="1" x14ac:dyDescent="0.35"/>
    <row r="933" ht="14.5" hidden="1" x14ac:dyDescent="0.35"/>
    <row r="934" ht="14.5" hidden="1" x14ac:dyDescent="0.35"/>
    <row r="935" ht="14.5" hidden="1" x14ac:dyDescent="0.35"/>
    <row r="936" ht="14.5" hidden="1" x14ac:dyDescent="0.35"/>
    <row r="937" ht="14.5" hidden="1" x14ac:dyDescent="0.35"/>
    <row r="938" ht="14.5" hidden="1" x14ac:dyDescent="0.35"/>
    <row r="939" ht="14.5" hidden="1" x14ac:dyDescent="0.35"/>
    <row r="940" ht="14.5" hidden="1" x14ac:dyDescent="0.35"/>
    <row r="941" ht="14.5" hidden="1" x14ac:dyDescent="0.35"/>
    <row r="942" ht="14.5" hidden="1" x14ac:dyDescent="0.35"/>
    <row r="943" ht="14.5" hidden="1" x14ac:dyDescent="0.35"/>
    <row r="944" ht="14.5" hidden="1" x14ac:dyDescent="0.35"/>
    <row r="945" ht="14.5" hidden="1" x14ac:dyDescent="0.35"/>
    <row r="946" ht="14.5" hidden="1" x14ac:dyDescent="0.35"/>
    <row r="947" ht="14.5" hidden="1" x14ac:dyDescent="0.35"/>
    <row r="948" ht="14.5" hidden="1" x14ac:dyDescent="0.35"/>
    <row r="949" ht="14.5" hidden="1" x14ac:dyDescent="0.35"/>
    <row r="950" ht="14.5" hidden="1" x14ac:dyDescent="0.35"/>
    <row r="951" ht="14.5" hidden="1" x14ac:dyDescent="0.35"/>
    <row r="952" ht="14.5" hidden="1" x14ac:dyDescent="0.35"/>
    <row r="953" ht="14.5" hidden="1" x14ac:dyDescent="0.35"/>
    <row r="954" ht="14.5" hidden="1" x14ac:dyDescent="0.35"/>
    <row r="955" ht="14.5" hidden="1" x14ac:dyDescent="0.35"/>
    <row r="956" ht="14.5" hidden="1" x14ac:dyDescent="0.35"/>
    <row r="957" ht="14.5" hidden="1" x14ac:dyDescent="0.35"/>
    <row r="958" ht="14.5" hidden="1" x14ac:dyDescent="0.35"/>
    <row r="959" ht="14.5" hidden="1" x14ac:dyDescent="0.35"/>
    <row r="960" ht="14.5" hidden="1" x14ac:dyDescent="0.35"/>
    <row r="961" ht="14.5" hidden="1" x14ac:dyDescent="0.35"/>
    <row r="962" ht="14.5" hidden="1" x14ac:dyDescent="0.35"/>
    <row r="963" ht="14.5" hidden="1" x14ac:dyDescent="0.35"/>
    <row r="964" ht="14.5" hidden="1" x14ac:dyDescent="0.35"/>
    <row r="965" ht="14.5" hidden="1" x14ac:dyDescent="0.35"/>
    <row r="966" ht="14.5" hidden="1" x14ac:dyDescent="0.35"/>
    <row r="967" ht="14.5" hidden="1" x14ac:dyDescent="0.35"/>
    <row r="968" ht="14.5" hidden="1" x14ac:dyDescent="0.35"/>
    <row r="969" ht="14.5" hidden="1" x14ac:dyDescent="0.35"/>
    <row r="970" ht="14.5" hidden="1" x14ac:dyDescent="0.35"/>
    <row r="971" ht="14.5" hidden="1" x14ac:dyDescent="0.35"/>
    <row r="972" ht="14.5" hidden="1" x14ac:dyDescent="0.35"/>
    <row r="973" ht="14.5" hidden="1" x14ac:dyDescent="0.35"/>
    <row r="974" ht="14.5" hidden="1" x14ac:dyDescent="0.35"/>
    <row r="975" ht="14.5" hidden="1" x14ac:dyDescent="0.35"/>
    <row r="976" ht="14.5" hidden="1" x14ac:dyDescent="0.35"/>
    <row r="977" ht="14.5" hidden="1" x14ac:dyDescent="0.35"/>
    <row r="978" ht="14.5" hidden="1" x14ac:dyDescent="0.35"/>
    <row r="979" ht="14.5" hidden="1" x14ac:dyDescent="0.35"/>
    <row r="980" ht="14.5" hidden="1" x14ac:dyDescent="0.35"/>
    <row r="981" ht="14.5" hidden="1" x14ac:dyDescent="0.35"/>
    <row r="982" ht="14.5" hidden="1" x14ac:dyDescent="0.35"/>
    <row r="983" ht="14.5" hidden="1" x14ac:dyDescent="0.35"/>
    <row r="984" ht="14.5" hidden="1" x14ac:dyDescent="0.35"/>
    <row r="985" ht="14.5" hidden="1" x14ac:dyDescent="0.35"/>
    <row r="986" ht="14.5" hidden="1" x14ac:dyDescent="0.35"/>
    <row r="987" ht="14.5" hidden="1" x14ac:dyDescent="0.35"/>
    <row r="988" ht="14.5" hidden="1" x14ac:dyDescent="0.35"/>
    <row r="989" ht="14.5" hidden="1" x14ac:dyDescent="0.35"/>
    <row r="990" ht="14.5" hidden="1" x14ac:dyDescent="0.35"/>
    <row r="991" ht="14.5" hidden="1" x14ac:dyDescent="0.35"/>
    <row r="992" ht="14.5" hidden="1" x14ac:dyDescent="0.35"/>
    <row r="993" ht="14.5" hidden="1" x14ac:dyDescent="0.35"/>
    <row r="994" ht="14.5" hidden="1" x14ac:dyDescent="0.35"/>
    <row r="995" ht="14.5" hidden="1" x14ac:dyDescent="0.35"/>
    <row r="996" ht="14.5" hidden="1" x14ac:dyDescent="0.35"/>
    <row r="997" ht="14.5" hidden="1" x14ac:dyDescent="0.35"/>
    <row r="998" ht="14.5" hidden="1" x14ac:dyDescent="0.35"/>
    <row r="999" ht="14.5" hidden="1" x14ac:dyDescent="0.35"/>
    <row r="1000" ht="14.5" hidden="1" x14ac:dyDescent="0.35"/>
    <row r="1001" ht="14.5" hidden="1" x14ac:dyDescent="0.35"/>
    <row r="1002" ht="14.5" hidden="1" x14ac:dyDescent="0.35"/>
    <row r="1003" ht="14.5" hidden="1" x14ac:dyDescent="0.35"/>
    <row r="1004" ht="14.5" hidden="1" x14ac:dyDescent="0.35"/>
    <row r="1005" ht="14.5" hidden="1" x14ac:dyDescent="0.35"/>
    <row r="1006" ht="14.5" hidden="1" x14ac:dyDescent="0.35"/>
    <row r="1007" ht="14.5" hidden="1" x14ac:dyDescent="0.35"/>
    <row r="1008" ht="14.5" hidden="1" x14ac:dyDescent="0.35"/>
    <row r="1009" ht="14.5" hidden="1" x14ac:dyDescent="0.35"/>
    <row r="1010" ht="14.5" hidden="1" x14ac:dyDescent="0.35"/>
    <row r="1011" ht="14.5" hidden="1" x14ac:dyDescent="0.35"/>
    <row r="1012" ht="14.5" hidden="1" x14ac:dyDescent="0.35"/>
    <row r="1013" ht="14.5" hidden="1" x14ac:dyDescent="0.35"/>
    <row r="1014" ht="14.5" hidden="1" x14ac:dyDescent="0.35"/>
    <row r="1015" ht="14.5" hidden="1" x14ac:dyDescent="0.35"/>
    <row r="1016" ht="14.5" hidden="1" x14ac:dyDescent="0.35"/>
    <row r="1017" ht="14.5" hidden="1" x14ac:dyDescent="0.35"/>
    <row r="1018" ht="14.5" hidden="1" x14ac:dyDescent="0.35"/>
    <row r="1019" ht="14.5" hidden="1" x14ac:dyDescent="0.35"/>
    <row r="1020" ht="14.5" hidden="1" x14ac:dyDescent="0.35"/>
    <row r="1021" ht="14.5" hidden="1" x14ac:dyDescent="0.35"/>
    <row r="1022" ht="14.5" hidden="1" x14ac:dyDescent="0.35"/>
    <row r="1023" ht="14.5" hidden="1" x14ac:dyDescent="0.35"/>
    <row r="1024" ht="14.5" hidden="1" x14ac:dyDescent="0.35"/>
    <row r="1025" ht="14.5" hidden="1" x14ac:dyDescent="0.35"/>
    <row r="1026" ht="14.5" hidden="1" x14ac:dyDescent="0.35"/>
    <row r="1027" ht="14.5" hidden="1" x14ac:dyDescent="0.35"/>
    <row r="1028" ht="14.5" hidden="1" x14ac:dyDescent="0.35"/>
    <row r="1029" ht="14.5" hidden="1" x14ac:dyDescent="0.35"/>
    <row r="1030" ht="14.5" hidden="1" x14ac:dyDescent="0.35"/>
    <row r="1031" ht="14.5" hidden="1" x14ac:dyDescent="0.35"/>
    <row r="1032" ht="14.5" hidden="1" x14ac:dyDescent="0.35"/>
    <row r="1033" ht="14.5" hidden="1" x14ac:dyDescent="0.35"/>
    <row r="1034" ht="14.5" hidden="1" x14ac:dyDescent="0.35"/>
    <row r="1035" ht="14.5" hidden="1" x14ac:dyDescent="0.35"/>
    <row r="1036" ht="14.5" hidden="1" x14ac:dyDescent="0.35"/>
    <row r="1037" ht="14.5" hidden="1" x14ac:dyDescent="0.35"/>
    <row r="1038" ht="14.5" hidden="1" x14ac:dyDescent="0.35"/>
    <row r="1039" ht="14.5" hidden="1" x14ac:dyDescent="0.35"/>
    <row r="1040" ht="14.5" hidden="1" x14ac:dyDescent="0.35"/>
    <row r="1041" ht="14.5" hidden="1" x14ac:dyDescent="0.35"/>
    <row r="1042" ht="14.5" hidden="1" x14ac:dyDescent="0.35"/>
    <row r="1043" ht="14.5" hidden="1" x14ac:dyDescent="0.35"/>
    <row r="1044" ht="14.5" hidden="1" x14ac:dyDescent="0.35"/>
    <row r="1045" ht="14.5" hidden="1" x14ac:dyDescent="0.35"/>
    <row r="1046" ht="14.5" hidden="1" x14ac:dyDescent="0.35"/>
    <row r="1047" ht="14.5" hidden="1" x14ac:dyDescent="0.35"/>
    <row r="1052" ht="14.5" hidden="1" x14ac:dyDescent="0.35"/>
    <row r="1053" ht="14.5" hidden="1" x14ac:dyDescent="0.35"/>
    <row r="1054" ht="14.5" hidden="1" x14ac:dyDescent="0.35"/>
    <row r="1055" ht="14.5" hidden="1" x14ac:dyDescent="0.35"/>
    <row r="1056" ht="14.5" hidden="1" x14ac:dyDescent="0.35"/>
    <row r="1057" ht="14.5" hidden="1" x14ac:dyDescent="0.35"/>
    <row r="1058" ht="14.5" hidden="1" x14ac:dyDescent="0.35"/>
    <row r="1059" ht="14.5" hidden="1" x14ac:dyDescent="0.35"/>
    <row r="1060" ht="14.5" hidden="1" x14ac:dyDescent="0.35"/>
    <row r="1061" ht="14.5" hidden="1" x14ac:dyDescent="0.35"/>
    <row r="1062" ht="14.5" hidden="1" x14ac:dyDescent="0.35"/>
    <row r="1063" ht="14.5" hidden="1" x14ac:dyDescent="0.35"/>
    <row r="1064" ht="14.5" hidden="1" x14ac:dyDescent="0.35"/>
    <row r="1065" ht="14.5" hidden="1" x14ac:dyDescent="0.35"/>
    <row r="1066" ht="14.5" hidden="1" x14ac:dyDescent="0.35"/>
    <row r="1067" ht="14.5" hidden="1" x14ac:dyDescent="0.35"/>
    <row r="1068" ht="14.5" hidden="1" x14ac:dyDescent="0.35"/>
    <row r="1069" ht="14.5" hidden="1" x14ac:dyDescent="0.35"/>
    <row r="1070" ht="14.5" hidden="1" x14ac:dyDescent="0.35"/>
    <row r="1071" ht="14.5" hidden="1" x14ac:dyDescent="0.35"/>
    <row r="1072" ht="14.5" hidden="1" x14ac:dyDescent="0.35"/>
    <row r="1073" ht="14.5" hidden="1" x14ac:dyDescent="0.35"/>
    <row r="1074" ht="14.5" hidden="1" x14ac:dyDescent="0.35"/>
    <row r="1075" ht="14.5" hidden="1" x14ac:dyDescent="0.35"/>
    <row r="1076" ht="14.5" hidden="1" x14ac:dyDescent="0.35"/>
    <row r="1077" ht="14.5" hidden="1" x14ac:dyDescent="0.35"/>
    <row r="1078" ht="14.5" hidden="1" x14ac:dyDescent="0.35"/>
    <row r="1079" ht="14.5" hidden="1" x14ac:dyDescent="0.35"/>
    <row r="1080" ht="14.5" hidden="1" x14ac:dyDescent="0.35"/>
    <row r="1081" ht="14.5" hidden="1" x14ac:dyDescent="0.35"/>
    <row r="1082" ht="14.5" hidden="1" x14ac:dyDescent="0.35"/>
    <row r="1083" ht="14.5" hidden="1" x14ac:dyDescent="0.35"/>
    <row r="1084" ht="14.5" hidden="1" x14ac:dyDescent="0.35"/>
    <row r="1085" ht="14.5" hidden="1" x14ac:dyDescent="0.35"/>
    <row r="1086" ht="14.5" hidden="1" x14ac:dyDescent="0.35"/>
    <row r="1087" ht="14.5" hidden="1" x14ac:dyDescent="0.35"/>
    <row r="1088" ht="14.5" hidden="1" x14ac:dyDescent="0.35"/>
    <row r="1089" ht="14.5" hidden="1" x14ac:dyDescent="0.35"/>
    <row r="1090" ht="14.5" hidden="1" x14ac:dyDescent="0.35"/>
    <row r="1091" ht="14.5" hidden="1" x14ac:dyDescent="0.35"/>
    <row r="1092" ht="14.5" hidden="1" x14ac:dyDescent="0.35"/>
    <row r="1093" ht="14.5" hidden="1" x14ac:dyDescent="0.35"/>
    <row r="1094" ht="14.5" hidden="1" x14ac:dyDescent="0.35"/>
    <row r="1095" ht="14.5" hidden="1" x14ac:dyDescent="0.35"/>
    <row r="1096" ht="14.5" hidden="1" x14ac:dyDescent="0.35"/>
    <row r="1097" ht="14.5" hidden="1" x14ac:dyDescent="0.35"/>
    <row r="1102" ht="14.5" hidden="1" x14ac:dyDescent="0.35"/>
    <row r="1103" ht="14.5" hidden="1" x14ac:dyDescent="0.35"/>
    <row r="1104" ht="14.5" hidden="1" x14ac:dyDescent="0.35"/>
    <row r="1105" ht="14.5" hidden="1" x14ac:dyDescent="0.35"/>
    <row r="1106" ht="14.5" hidden="1" x14ac:dyDescent="0.35"/>
    <row r="1107" ht="14.5" hidden="1" x14ac:dyDescent="0.35"/>
    <row r="1108" ht="14.5" hidden="1" x14ac:dyDescent="0.35"/>
    <row r="1109" ht="14.5" hidden="1" x14ac:dyDescent="0.35"/>
    <row r="1110" ht="14.5" hidden="1" x14ac:dyDescent="0.35"/>
    <row r="1111" ht="14.5" hidden="1" x14ac:dyDescent="0.35"/>
    <row r="1112" ht="14.5" hidden="1" x14ac:dyDescent="0.35"/>
    <row r="1113" ht="14.5" hidden="1" x14ac:dyDescent="0.35"/>
    <row r="1114" ht="14.5" hidden="1" x14ac:dyDescent="0.35"/>
    <row r="1115" ht="14.5" hidden="1" x14ac:dyDescent="0.35"/>
    <row r="1116" ht="14.5" hidden="1" x14ac:dyDescent="0.35"/>
    <row r="1117" ht="14.5" hidden="1" x14ac:dyDescent="0.35"/>
    <row r="1118" ht="14.5" hidden="1" x14ac:dyDescent="0.35"/>
    <row r="1119" ht="14.5" hidden="1" x14ac:dyDescent="0.35"/>
    <row r="1120" ht="14.5" hidden="1" x14ac:dyDescent="0.35"/>
    <row r="1121" ht="14.5" hidden="1" x14ac:dyDescent="0.35"/>
    <row r="1122" ht="14.5" hidden="1" x14ac:dyDescent="0.35"/>
    <row r="1123" ht="14.5" hidden="1" x14ac:dyDescent="0.35"/>
    <row r="1124" ht="14.5" hidden="1" x14ac:dyDescent="0.35"/>
    <row r="1125" ht="14.5" hidden="1" x14ac:dyDescent="0.35"/>
    <row r="1126" ht="14.5" hidden="1" x14ac:dyDescent="0.35"/>
    <row r="1127" ht="14.5" hidden="1" x14ac:dyDescent="0.35"/>
    <row r="1128" ht="14.5" hidden="1" x14ac:dyDescent="0.35"/>
    <row r="1129" ht="14.5" hidden="1" x14ac:dyDescent="0.35"/>
    <row r="1130" ht="14.5" hidden="1" x14ac:dyDescent="0.35"/>
    <row r="1131" ht="14.5" hidden="1" x14ac:dyDescent="0.35"/>
    <row r="1132" ht="14.5" hidden="1" x14ac:dyDescent="0.35"/>
    <row r="1133" ht="14.5" hidden="1" x14ac:dyDescent="0.35"/>
    <row r="1134" ht="14.5" hidden="1" x14ac:dyDescent="0.35"/>
    <row r="1135" ht="14.5" hidden="1" x14ac:dyDescent="0.35"/>
    <row r="1136" ht="14.5" hidden="1" x14ac:dyDescent="0.35"/>
    <row r="1137" ht="14.5" hidden="1" x14ac:dyDescent="0.35"/>
    <row r="1138" ht="14.5" hidden="1" x14ac:dyDescent="0.35"/>
    <row r="1139" ht="14.5" hidden="1" x14ac:dyDescent="0.35"/>
    <row r="1140" ht="14.5" hidden="1" x14ac:dyDescent="0.35"/>
    <row r="1141" ht="14.5" hidden="1" x14ac:dyDescent="0.35"/>
    <row r="1142" ht="14.5" hidden="1" x14ac:dyDescent="0.35"/>
    <row r="1143" ht="14.5" hidden="1" x14ac:dyDescent="0.35"/>
    <row r="1144" ht="14.5" hidden="1" x14ac:dyDescent="0.35"/>
    <row r="1145" ht="14.5" hidden="1" x14ac:dyDescent="0.35"/>
    <row r="1146" ht="14.5" hidden="1" x14ac:dyDescent="0.35"/>
    <row r="1147" ht="14.5" hidden="1" x14ac:dyDescent="0.35"/>
    <row r="1152" ht="14.5" hidden="1" x14ac:dyDescent="0.35"/>
    <row r="1153" ht="14.5" hidden="1" x14ac:dyDescent="0.35"/>
    <row r="1154" ht="14.5" hidden="1" x14ac:dyDescent="0.35"/>
    <row r="1155" ht="14.5" hidden="1" x14ac:dyDescent="0.35"/>
    <row r="1156" ht="14.5" hidden="1" x14ac:dyDescent="0.35"/>
    <row r="1157" ht="14.5" hidden="1" x14ac:dyDescent="0.35"/>
    <row r="1158" ht="14.5" hidden="1" x14ac:dyDescent="0.35"/>
    <row r="1159" ht="14.5" hidden="1" x14ac:dyDescent="0.35"/>
    <row r="1160" ht="14.5" hidden="1" x14ac:dyDescent="0.35"/>
    <row r="1161" ht="14.5" hidden="1" x14ac:dyDescent="0.35"/>
    <row r="1162" ht="14.5" hidden="1" x14ac:dyDescent="0.35"/>
    <row r="1163" ht="14.5" hidden="1" x14ac:dyDescent="0.35"/>
    <row r="1164" ht="14.5" hidden="1" x14ac:dyDescent="0.35"/>
    <row r="1165" ht="14.5" hidden="1" x14ac:dyDescent="0.35"/>
    <row r="1166" ht="14.5" hidden="1" x14ac:dyDescent="0.35"/>
    <row r="1167" ht="14.5" hidden="1" x14ac:dyDescent="0.35"/>
    <row r="1168" ht="14.5" hidden="1" x14ac:dyDescent="0.35"/>
    <row r="1169" ht="14.5" hidden="1" x14ac:dyDescent="0.35"/>
    <row r="1170" ht="14.5" hidden="1" x14ac:dyDescent="0.35"/>
    <row r="1171" ht="14.5" hidden="1" x14ac:dyDescent="0.35"/>
    <row r="1172" ht="14.5" hidden="1" x14ac:dyDescent="0.35"/>
    <row r="1173" ht="14.5" hidden="1" x14ac:dyDescent="0.35"/>
    <row r="1174" ht="14.5" hidden="1" x14ac:dyDescent="0.35"/>
    <row r="1175" ht="14.5" hidden="1" x14ac:dyDescent="0.35"/>
    <row r="1176" ht="14.5" hidden="1" x14ac:dyDescent="0.35"/>
    <row r="1177" ht="14.5" hidden="1" x14ac:dyDescent="0.35"/>
    <row r="1178" ht="14.5" hidden="1" x14ac:dyDescent="0.35"/>
    <row r="1179" ht="14.5" hidden="1" x14ac:dyDescent="0.35"/>
    <row r="1180" ht="14.5" hidden="1" x14ac:dyDescent="0.35"/>
    <row r="1181" ht="14.5" hidden="1" x14ac:dyDescent="0.35"/>
    <row r="1182" ht="14.5" hidden="1" x14ac:dyDescent="0.35"/>
    <row r="1183" ht="14.5" hidden="1" x14ac:dyDescent="0.35"/>
    <row r="1184" ht="14.5" hidden="1" x14ac:dyDescent="0.35"/>
    <row r="1185" ht="14.5" hidden="1" x14ac:dyDescent="0.35"/>
    <row r="1186" ht="14.5" hidden="1" x14ac:dyDescent="0.35"/>
    <row r="1187" ht="14.5" hidden="1" x14ac:dyDescent="0.35"/>
    <row r="1188" ht="14.5" hidden="1" x14ac:dyDescent="0.35"/>
    <row r="1189" ht="14.5" hidden="1" x14ac:dyDescent="0.35"/>
    <row r="1190" ht="14.5" hidden="1" x14ac:dyDescent="0.35"/>
    <row r="1191" ht="14.5" hidden="1" x14ac:dyDescent="0.35"/>
    <row r="1192" ht="14.5" hidden="1" x14ac:dyDescent="0.35"/>
    <row r="1193" ht="14.5" hidden="1" x14ac:dyDescent="0.35"/>
    <row r="1194" ht="14.5" hidden="1" x14ac:dyDescent="0.35"/>
    <row r="1195" ht="14.5" hidden="1" x14ac:dyDescent="0.35"/>
    <row r="1196" ht="14.5" hidden="1" x14ac:dyDescent="0.35"/>
    <row r="1197" ht="14.5" hidden="1" x14ac:dyDescent="0.35"/>
    <row r="1198" ht="14.5" hidden="1" x14ac:dyDescent="0.35"/>
    <row r="1199" ht="14.5" hidden="1" x14ac:dyDescent="0.35"/>
    <row r="1200" ht="14.5" hidden="1" x14ac:dyDescent="0.35"/>
    <row r="1201" ht="14.5" hidden="1" x14ac:dyDescent="0.35"/>
    <row r="1202" ht="14.5" hidden="1" x14ac:dyDescent="0.35"/>
    <row r="1203" ht="14.5" hidden="1" x14ac:dyDescent="0.35"/>
    <row r="1204" ht="14.5" hidden="1" x14ac:dyDescent="0.35"/>
    <row r="1205" ht="14.5" hidden="1" x14ac:dyDescent="0.35"/>
    <row r="1206" ht="14.5" hidden="1" x14ac:dyDescent="0.35"/>
    <row r="1207" ht="14.5" hidden="1" x14ac:dyDescent="0.35"/>
    <row r="1208" ht="14.5" hidden="1" x14ac:dyDescent="0.35"/>
    <row r="1209" ht="14.5" hidden="1" x14ac:dyDescent="0.35"/>
    <row r="1210" ht="14.5" hidden="1" x14ac:dyDescent="0.35"/>
    <row r="1211" ht="14.5" hidden="1" x14ac:dyDescent="0.35"/>
    <row r="1212" ht="14.5" hidden="1" x14ac:dyDescent="0.35"/>
    <row r="1213" ht="14.5" hidden="1" x14ac:dyDescent="0.35"/>
    <row r="1214" ht="14.5" hidden="1" x14ac:dyDescent="0.35"/>
    <row r="1215" ht="14.5" hidden="1" x14ac:dyDescent="0.35"/>
    <row r="1216" ht="14.5" hidden="1" x14ac:dyDescent="0.35"/>
    <row r="1217" ht="14.5" hidden="1" x14ac:dyDescent="0.35"/>
    <row r="1218" ht="14.5" hidden="1" x14ac:dyDescent="0.35"/>
    <row r="1219" ht="14.5" hidden="1" x14ac:dyDescent="0.35"/>
    <row r="1220" ht="14.5" hidden="1" x14ac:dyDescent="0.35"/>
    <row r="1221" ht="14.5" hidden="1" x14ac:dyDescent="0.35"/>
    <row r="1222" ht="14.5" hidden="1" x14ac:dyDescent="0.35"/>
    <row r="1223" ht="14.5" hidden="1" x14ac:dyDescent="0.35"/>
    <row r="1224" ht="14.5" hidden="1" x14ac:dyDescent="0.35"/>
    <row r="1225" ht="14.5" hidden="1" x14ac:dyDescent="0.35"/>
    <row r="1226" ht="14.5" hidden="1" x14ac:dyDescent="0.35"/>
    <row r="1227" ht="14.5" hidden="1" x14ac:dyDescent="0.35"/>
    <row r="1228" ht="14.5" hidden="1" x14ac:dyDescent="0.35"/>
    <row r="1229" ht="14.5" hidden="1" x14ac:dyDescent="0.35"/>
    <row r="1230" ht="14.5" hidden="1" x14ac:dyDescent="0.35"/>
    <row r="1231" ht="14.5" hidden="1" x14ac:dyDescent="0.35"/>
    <row r="1232" ht="14.5" hidden="1" x14ac:dyDescent="0.35"/>
    <row r="1233" ht="14.5" hidden="1" x14ac:dyDescent="0.35"/>
    <row r="1234" ht="14.5" hidden="1" x14ac:dyDescent="0.35"/>
    <row r="1235" ht="14.5" hidden="1" x14ac:dyDescent="0.35"/>
    <row r="1236" ht="14.5" hidden="1" x14ac:dyDescent="0.35"/>
    <row r="1237" ht="14.5" hidden="1" x14ac:dyDescent="0.35"/>
    <row r="1238" ht="14.5" hidden="1" x14ac:dyDescent="0.35"/>
    <row r="1239" ht="14.5" hidden="1" x14ac:dyDescent="0.35"/>
    <row r="1240" ht="14.5" hidden="1" x14ac:dyDescent="0.35"/>
    <row r="1241" ht="14.5" hidden="1" x14ac:dyDescent="0.35"/>
    <row r="1242" ht="14.5" hidden="1" x14ac:dyDescent="0.35"/>
    <row r="1243" ht="14.5" hidden="1" x14ac:dyDescent="0.35"/>
    <row r="1244" ht="14.5" hidden="1" x14ac:dyDescent="0.35"/>
    <row r="1245" ht="14.5" hidden="1" x14ac:dyDescent="0.35"/>
    <row r="1246" ht="14.5" hidden="1" x14ac:dyDescent="0.35"/>
    <row r="1247" ht="14.5" hidden="1" x14ac:dyDescent="0.35"/>
    <row r="1248" ht="14.5" hidden="1" x14ac:dyDescent="0.35"/>
    <row r="1249" ht="14.5" hidden="1" x14ac:dyDescent="0.35"/>
    <row r="1250" ht="14.5" hidden="1" x14ac:dyDescent="0.35"/>
    <row r="1251" ht="14.5" hidden="1" x14ac:dyDescent="0.35"/>
    <row r="1252" ht="14.5" hidden="1" x14ac:dyDescent="0.35"/>
    <row r="1253" ht="14.5" hidden="1" x14ac:dyDescent="0.35"/>
    <row r="1254" ht="14.5" hidden="1" x14ac:dyDescent="0.35"/>
    <row r="1255" ht="14.5" hidden="1" x14ac:dyDescent="0.35"/>
    <row r="1256" ht="14.5" hidden="1" x14ac:dyDescent="0.35"/>
    <row r="1257" ht="14.5" hidden="1" x14ac:dyDescent="0.35"/>
    <row r="1258" ht="14.5" hidden="1" x14ac:dyDescent="0.35"/>
    <row r="1259" ht="14.5" hidden="1" x14ac:dyDescent="0.35"/>
    <row r="1260" ht="14.5" hidden="1" x14ac:dyDescent="0.35"/>
    <row r="1261" ht="14.5" hidden="1" x14ac:dyDescent="0.35"/>
    <row r="1262" ht="14.5" hidden="1" x14ac:dyDescent="0.35"/>
    <row r="1263" ht="14.5" hidden="1" x14ac:dyDescent="0.35"/>
    <row r="1264" ht="14.5" hidden="1" x14ac:dyDescent="0.35"/>
    <row r="1265" ht="14.5" hidden="1" x14ac:dyDescent="0.35"/>
    <row r="1266" ht="14.5" hidden="1" x14ac:dyDescent="0.35"/>
    <row r="1267" ht="14.5" hidden="1" x14ac:dyDescent="0.35"/>
    <row r="1268" ht="14.5" hidden="1" x14ac:dyDescent="0.35"/>
    <row r="1269" ht="14.5" hidden="1" x14ac:dyDescent="0.35"/>
    <row r="1270" ht="14.5" hidden="1" x14ac:dyDescent="0.35"/>
    <row r="1271" ht="14.5" hidden="1" x14ac:dyDescent="0.35"/>
    <row r="1272" ht="14.5" hidden="1" x14ac:dyDescent="0.35"/>
    <row r="1273" ht="14.5" hidden="1" x14ac:dyDescent="0.35"/>
    <row r="1274" ht="14.5" hidden="1" x14ac:dyDescent="0.35"/>
    <row r="1275" ht="14.5" hidden="1" x14ac:dyDescent="0.35"/>
    <row r="1276" ht="14.5" hidden="1" x14ac:dyDescent="0.35"/>
    <row r="1277" ht="14.5" hidden="1" x14ac:dyDescent="0.35"/>
    <row r="1278" ht="14.5" hidden="1" x14ac:dyDescent="0.35"/>
    <row r="1279" ht="14.5" hidden="1" x14ac:dyDescent="0.35"/>
    <row r="1280" ht="14.5" hidden="1" x14ac:dyDescent="0.35"/>
    <row r="1281" ht="14.5" hidden="1" x14ac:dyDescent="0.35"/>
    <row r="1282" ht="14.5" hidden="1" x14ac:dyDescent="0.35"/>
    <row r="1283" ht="14.5" hidden="1" x14ac:dyDescent="0.35"/>
    <row r="1284" ht="14.5" hidden="1" x14ac:dyDescent="0.35"/>
    <row r="1285" ht="14.5" hidden="1" x14ac:dyDescent="0.35"/>
    <row r="1286" ht="14.5" hidden="1" x14ac:dyDescent="0.35"/>
    <row r="1287" ht="14.5" hidden="1" x14ac:dyDescent="0.35"/>
    <row r="1288" ht="14.5" hidden="1" x14ac:dyDescent="0.35"/>
    <row r="1289" ht="14.5" hidden="1" x14ac:dyDescent="0.35"/>
    <row r="1290" ht="14.5" hidden="1" x14ac:dyDescent="0.35"/>
    <row r="1291" ht="14.5" hidden="1" x14ac:dyDescent="0.35"/>
    <row r="1292" ht="14.5" hidden="1" x14ac:dyDescent="0.35"/>
    <row r="1293" ht="14.5" hidden="1" x14ac:dyDescent="0.35"/>
    <row r="1294" ht="14.5" hidden="1" x14ac:dyDescent="0.35"/>
    <row r="1295" ht="14.5" hidden="1" x14ac:dyDescent="0.35"/>
    <row r="1296" ht="14.5" hidden="1" x14ac:dyDescent="0.35"/>
    <row r="1297" ht="14.5" hidden="1" x14ac:dyDescent="0.35"/>
    <row r="1298" ht="14.5" hidden="1" x14ac:dyDescent="0.35"/>
    <row r="1299" ht="14.5" hidden="1" x14ac:dyDescent="0.35"/>
    <row r="1300" ht="14.5" hidden="1" x14ac:dyDescent="0.35"/>
    <row r="1301" ht="14.5" hidden="1" x14ac:dyDescent="0.35"/>
    <row r="1302" ht="14.5" hidden="1" x14ac:dyDescent="0.35"/>
    <row r="1303" ht="14.5" hidden="1" x14ac:dyDescent="0.35"/>
    <row r="1304" ht="14.5" hidden="1" x14ac:dyDescent="0.35"/>
    <row r="1305" ht="14.5" hidden="1" x14ac:dyDescent="0.35"/>
    <row r="1306" ht="14.5" hidden="1" x14ac:dyDescent="0.35"/>
    <row r="1307" ht="14.5" hidden="1" x14ac:dyDescent="0.35"/>
    <row r="1308" ht="14.5" hidden="1" x14ac:dyDescent="0.35"/>
    <row r="1309" ht="14.5" hidden="1" x14ac:dyDescent="0.35"/>
    <row r="1310" ht="14.5" hidden="1" x14ac:dyDescent="0.35"/>
    <row r="1311" ht="14.5" hidden="1" x14ac:dyDescent="0.35"/>
    <row r="1312" ht="14.5" hidden="1" x14ac:dyDescent="0.35"/>
    <row r="1313" ht="14.5" hidden="1" x14ac:dyDescent="0.35"/>
    <row r="1314" ht="14.5" hidden="1" x14ac:dyDescent="0.35"/>
    <row r="1315" ht="14.5" hidden="1" x14ac:dyDescent="0.35"/>
    <row r="1316" ht="14.5" hidden="1" x14ac:dyDescent="0.35"/>
    <row r="1317" ht="14.5" hidden="1" x14ac:dyDescent="0.35"/>
    <row r="1318" ht="14.5" hidden="1" x14ac:dyDescent="0.35"/>
    <row r="1319" ht="14.5" hidden="1" x14ac:dyDescent="0.35"/>
    <row r="1320" ht="14.5" hidden="1" x14ac:dyDescent="0.35"/>
    <row r="1321" ht="14.5" hidden="1" x14ac:dyDescent="0.35"/>
    <row r="1322" ht="14.5" hidden="1" x14ac:dyDescent="0.35"/>
    <row r="1323" ht="14.5" hidden="1" x14ac:dyDescent="0.35"/>
    <row r="1324" ht="14.5" hidden="1" x14ac:dyDescent="0.35"/>
    <row r="1325" ht="14.5" hidden="1" x14ac:dyDescent="0.35"/>
    <row r="1326" ht="14.5" hidden="1" x14ac:dyDescent="0.35"/>
    <row r="1327" ht="14.5" hidden="1" x14ac:dyDescent="0.35"/>
    <row r="1328" ht="14.5" hidden="1" x14ac:dyDescent="0.35"/>
    <row r="1329" ht="14.5" hidden="1" x14ac:dyDescent="0.35"/>
    <row r="1330" ht="14.5" hidden="1" x14ac:dyDescent="0.35"/>
    <row r="1331" ht="14.5" hidden="1" x14ac:dyDescent="0.35"/>
    <row r="1332" ht="14.5" hidden="1" x14ac:dyDescent="0.35"/>
    <row r="1333" ht="14.5" hidden="1" x14ac:dyDescent="0.35"/>
    <row r="1334" ht="14.5" hidden="1" x14ac:dyDescent="0.35"/>
    <row r="1335" ht="14.5" hidden="1" x14ac:dyDescent="0.35"/>
    <row r="1336" ht="14.5" hidden="1" x14ac:dyDescent="0.35"/>
    <row r="1337" ht="14.5" hidden="1" x14ac:dyDescent="0.35"/>
    <row r="1338" ht="14.5" hidden="1" x14ac:dyDescent="0.35"/>
    <row r="1339" ht="14.5" hidden="1" x14ac:dyDescent="0.35"/>
    <row r="1340" ht="14.5" hidden="1" x14ac:dyDescent="0.35"/>
    <row r="1341" ht="14.5" hidden="1" x14ac:dyDescent="0.35"/>
    <row r="1342" ht="14.5" hidden="1" x14ac:dyDescent="0.35"/>
    <row r="1343" ht="14.5" hidden="1" x14ac:dyDescent="0.35"/>
    <row r="1344" ht="14.5" hidden="1" x14ac:dyDescent="0.35"/>
    <row r="1345" ht="14.5" hidden="1" x14ac:dyDescent="0.35"/>
    <row r="1346" ht="14.5" hidden="1" x14ac:dyDescent="0.35"/>
    <row r="1347" ht="14.5" hidden="1" x14ac:dyDescent="0.35"/>
    <row r="1348" ht="14.5" hidden="1" x14ac:dyDescent="0.35"/>
    <row r="1349" ht="14.5" hidden="1" x14ac:dyDescent="0.35"/>
    <row r="1350" ht="14.5" hidden="1" x14ac:dyDescent="0.35"/>
    <row r="1351" ht="14.5" hidden="1" x14ac:dyDescent="0.35"/>
    <row r="1352" ht="14.5" hidden="1" x14ac:dyDescent="0.35"/>
    <row r="1353" ht="14.5" hidden="1" x14ac:dyDescent="0.35"/>
    <row r="1354" ht="14.5" hidden="1" x14ac:dyDescent="0.35"/>
    <row r="1355" ht="14.5" hidden="1" x14ac:dyDescent="0.35"/>
    <row r="1356" ht="14.5" hidden="1" x14ac:dyDescent="0.35"/>
    <row r="1357" ht="14.5" hidden="1" x14ac:dyDescent="0.35"/>
    <row r="1358" ht="14.5" hidden="1" x14ac:dyDescent="0.35"/>
    <row r="1359" ht="14.5" hidden="1" x14ac:dyDescent="0.35"/>
    <row r="1360" ht="14.5" hidden="1" x14ac:dyDescent="0.35"/>
    <row r="1361" ht="14.5" hidden="1" x14ac:dyDescent="0.35"/>
    <row r="1362" ht="14.5" hidden="1" x14ac:dyDescent="0.35"/>
    <row r="1363" ht="14.5" hidden="1" x14ac:dyDescent="0.35"/>
    <row r="1364" ht="14.5" hidden="1" x14ac:dyDescent="0.35"/>
    <row r="1365" ht="14.5" hidden="1" x14ac:dyDescent="0.35"/>
    <row r="1366" ht="14.5" hidden="1" x14ac:dyDescent="0.35"/>
    <row r="1367" ht="14.5" hidden="1" x14ac:dyDescent="0.35"/>
    <row r="1368" ht="14.5" hidden="1" x14ac:dyDescent="0.35"/>
    <row r="1369" ht="14.5" hidden="1" x14ac:dyDescent="0.35"/>
    <row r="1370" ht="14.5" hidden="1" x14ac:dyDescent="0.35"/>
    <row r="1371" ht="14.5" hidden="1" x14ac:dyDescent="0.35"/>
    <row r="1372" ht="14.5" hidden="1" x14ac:dyDescent="0.35"/>
    <row r="1373" ht="14.5" hidden="1" x14ac:dyDescent="0.35"/>
    <row r="1374" ht="14.5" hidden="1" x14ac:dyDescent="0.35"/>
    <row r="1375" ht="14.5" hidden="1" x14ac:dyDescent="0.35"/>
    <row r="1376" ht="14.5" hidden="1" x14ac:dyDescent="0.35"/>
    <row r="1377" ht="14.5" hidden="1" x14ac:dyDescent="0.35"/>
    <row r="1378" ht="14.5" hidden="1" x14ac:dyDescent="0.35"/>
    <row r="1379" ht="14.5" hidden="1" x14ac:dyDescent="0.35"/>
    <row r="1380" ht="14.5" hidden="1" x14ac:dyDescent="0.35"/>
    <row r="1381" ht="14.5" hidden="1" x14ac:dyDescent="0.35"/>
    <row r="1382" ht="14.5" hidden="1" x14ac:dyDescent="0.35"/>
    <row r="1383" ht="14.5" hidden="1" x14ac:dyDescent="0.35"/>
    <row r="1384" ht="14.5" hidden="1" x14ac:dyDescent="0.35"/>
    <row r="1385" ht="14.5" hidden="1" x14ac:dyDescent="0.35"/>
    <row r="1386" ht="14.5" hidden="1" x14ac:dyDescent="0.35"/>
    <row r="1387" ht="14.5" hidden="1" x14ac:dyDescent="0.35"/>
    <row r="1388" ht="14.5" hidden="1" x14ac:dyDescent="0.35"/>
    <row r="1389" ht="14.5" hidden="1" x14ac:dyDescent="0.35"/>
    <row r="1390" ht="14.5" hidden="1" x14ac:dyDescent="0.35"/>
    <row r="1391" ht="14.5" hidden="1" x14ac:dyDescent="0.35"/>
    <row r="1392" ht="14.5" hidden="1" x14ac:dyDescent="0.35"/>
    <row r="1393" ht="14.5" hidden="1" x14ac:dyDescent="0.35"/>
    <row r="1394" ht="14.5" hidden="1" x14ac:dyDescent="0.35"/>
    <row r="1395" ht="14.5" hidden="1" x14ac:dyDescent="0.35"/>
    <row r="1396" ht="14.5" hidden="1" x14ac:dyDescent="0.35"/>
    <row r="1397" ht="14.5" hidden="1" x14ac:dyDescent="0.35"/>
    <row r="1398" ht="14.5" hidden="1" x14ac:dyDescent="0.35"/>
    <row r="1399" ht="14.5" hidden="1" x14ac:dyDescent="0.35"/>
    <row r="1400" ht="14.5" hidden="1" x14ac:dyDescent="0.35"/>
    <row r="1401" ht="14.5" hidden="1" x14ac:dyDescent="0.35"/>
    <row r="1402" ht="14.5" hidden="1" x14ac:dyDescent="0.35"/>
    <row r="1403" ht="14.5" hidden="1" x14ac:dyDescent="0.35"/>
    <row r="1404" ht="14.5" hidden="1" x14ac:dyDescent="0.35"/>
    <row r="1405" ht="14.5" hidden="1" x14ac:dyDescent="0.35"/>
    <row r="1406" ht="14.5" hidden="1" x14ac:dyDescent="0.35"/>
    <row r="1407" ht="14.5" hidden="1" x14ac:dyDescent="0.35"/>
    <row r="1408" ht="14.5" hidden="1" x14ac:dyDescent="0.35"/>
    <row r="1409" ht="14.5" hidden="1" x14ac:dyDescent="0.35"/>
    <row r="1410" ht="14.5" hidden="1" x14ac:dyDescent="0.35"/>
    <row r="1411" ht="14.5" hidden="1" x14ac:dyDescent="0.35"/>
    <row r="1412" ht="14.5" hidden="1" x14ac:dyDescent="0.35"/>
    <row r="1413" ht="14.5" hidden="1" x14ac:dyDescent="0.35"/>
    <row r="1414" ht="14.5" hidden="1" x14ac:dyDescent="0.35"/>
    <row r="1415" ht="14.5" hidden="1" x14ac:dyDescent="0.35"/>
    <row r="1416" ht="14.5" hidden="1" x14ac:dyDescent="0.35"/>
    <row r="1417" ht="14.5" hidden="1" x14ac:dyDescent="0.35"/>
    <row r="1418" ht="14.5" hidden="1" x14ac:dyDescent="0.35"/>
    <row r="1419" ht="14.5" hidden="1" x14ac:dyDescent="0.35"/>
    <row r="1420" ht="14.5" hidden="1" x14ac:dyDescent="0.35"/>
    <row r="1421" ht="14.5" hidden="1" x14ac:dyDescent="0.35"/>
    <row r="1422" ht="14.5" hidden="1" x14ac:dyDescent="0.35"/>
    <row r="1423" ht="14.5" hidden="1" x14ac:dyDescent="0.35"/>
    <row r="1424" ht="14.5" hidden="1" x14ac:dyDescent="0.35"/>
    <row r="1425" ht="14.5" hidden="1" x14ac:dyDescent="0.35"/>
    <row r="1426" ht="14.5" hidden="1" x14ac:dyDescent="0.35"/>
    <row r="1427" ht="14.5" hidden="1" x14ac:dyDescent="0.35"/>
    <row r="1428" ht="14.5" hidden="1" x14ac:dyDescent="0.35"/>
    <row r="1429" ht="14.5" hidden="1" x14ac:dyDescent="0.35"/>
    <row r="1430" ht="14.5" hidden="1" x14ac:dyDescent="0.35"/>
    <row r="1431" ht="14.5" hidden="1" x14ac:dyDescent="0.35"/>
    <row r="1432" ht="14.5" hidden="1" x14ac:dyDescent="0.35"/>
    <row r="1433" ht="14.5" hidden="1" x14ac:dyDescent="0.35"/>
    <row r="1434" ht="14.5" hidden="1" x14ac:dyDescent="0.35"/>
    <row r="1435" ht="14.5" hidden="1" x14ac:dyDescent="0.35"/>
    <row r="1436" ht="14.5" hidden="1" x14ac:dyDescent="0.35"/>
    <row r="1437" ht="14.5" hidden="1" x14ac:dyDescent="0.35"/>
    <row r="1438" ht="14.5" hidden="1" x14ac:dyDescent="0.35"/>
    <row r="1439" ht="14.5" hidden="1" x14ac:dyDescent="0.35"/>
    <row r="1440" ht="14.5" hidden="1" x14ac:dyDescent="0.35"/>
    <row r="1441" ht="14.5" hidden="1" x14ac:dyDescent="0.35"/>
    <row r="1442" ht="14.5" hidden="1" x14ac:dyDescent="0.35"/>
    <row r="1443" ht="14.5" hidden="1" x14ac:dyDescent="0.35"/>
    <row r="1444" ht="14.5" hidden="1" x14ac:dyDescent="0.35"/>
    <row r="1445" ht="14.5" hidden="1" x14ac:dyDescent="0.35"/>
    <row r="1446" ht="14.5" hidden="1" x14ac:dyDescent="0.35"/>
    <row r="1447" ht="14.5" hidden="1" x14ac:dyDescent="0.35"/>
    <row r="1448" ht="14.5" hidden="1" x14ac:dyDescent="0.35"/>
    <row r="1449" ht="14.5" hidden="1" x14ac:dyDescent="0.35"/>
    <row r="1450" ht="14.5" hidden="1" x14ac:dyDescent="0.35"/>
    <row r="1451" ht="14.5" hidden="1" x14ac:dyDescent="0.35"/>
    <row r="1452" ht="14.5" hidden="1" x14ac:dyDescent="0.35"/>
    <row r="1453" ht="14.5" hidden="1" x14ac:dyDescent="0.35"/>
    <row r="1454" ht="14.5" hidden="1" x14ac:dyDescent="0.35"/>
    <row r="1455" ht="14.5" hidden="1" x14ac:dyDescent="0.35"/>
    <row r="1456" ht="14.5" hidden="1" x14ac:dyDescent="0.35"/>
    <row r="1457" ht="14.5" hidden="1" x14ac:dyDescent="0.35"/>
    <row r="1458" ht="14.5" hidden="1" x14ac:dyDescent="0.35"/>
    <row r="1459" ht="14.5" hidden="1" x14ac:dyDescent="0.35"/>
    <row r="1460" ht="14.5" hidden="1" x14ac:dyDescent="0.35"/>
    <row r="1461" ht="14.5" hidden="1" x14ac:dyDescent="0.35"/>
    <row r="1462" ht="14.5" hidden="1" x14ac:dyDescent="0.35"/>
    <row r="1463" ht="14.5" hidden="1" x14ac:dyDescent="0.35"/>
    <row r="1464" ht="14.5" hidden="1" x14ac:dyDescent="0.35"/>
    <row r="1465" ht="14.5" hidden="1" x14ac:dyDescent="0.35"/>
    <row r="1466" ht="14.5" hidden="1" x14ac:dyDescent="0.35"/>
    <row r="1467" ht="14.5" hidden="1" x14ac:dyDescent="0.35"/>
    <row r="1468" ht="14.5" hidden="1" x14ac:dyDescent="0.35"/>
    <row r="1469" ht="14.5" hidden="1" x14ac:dyDescent="0.35"/>
    <row r="1470" ht="14.5" hidden="1" x14ac:dyDescent="0.35"/>
    <row r="1471" ht="14.5" hidden="1" x14ac:dyDescent="0.35"/>
    <row r="1472" ht="14.5" hidden="1" x14ac:dyDescent="0.35"/>
    <row r="1473" ht="14.5" hidden="1" x14ac:dyDescent="0.35"/>
    <row r="1474" ht="14.5" hidden="1" x14ac:dyDescent="0.35"/>
    <row r="1475" ht="14.5" hidden="1" x14ac:dyDescent="0.35"/>
    <row r="1476" ht="14.5" hidden="1" x14ac:dyDescent="0.35"/>
    <row r="1477" ht="14.5" hidden="1" x14ac:dyDescent="0.35"/>
    <row r="1478" ht="14.5" hidden="1" x14ac:dyDescent="0.35"/>
    <row r="1479" ht="14.5" hidden="1" x14ac:dyDescent="0.35"/>
    <row r="1480" ht="14.5" hidden="1" x14ac:dyDescent="0.35"/>
    <row r="1481" ht="14.5" hidden="1" x14ac:dyDescent="0.35"/>
    <row r="1482" ht="14.5" hidden="1" x14ac:dyDescent="0.35"/>
    <row r="1483" ht="14.5" hidden="1" x14ac:dyDescent="0.35"/>
    <row r="1484" ht="14.5" hidden="1" x14ac:dyDescent="0.35"/>
    <row r="1485" ht="14.5" hidden="1" x14ac:dyDescent="0.35"/>
    <row r="1486" ht="14.5" hidden="1" x14ac:dyDescent="0.35"/>
    <row r="1487" ht="14.5" hidden="1" x14ac:dyDescent="0.35"/>
    <row r="1488" ht="14.5" hidden="1" x14ac:dyDescent="0.35"/>
    <row r="1489" ht="14.5" hidden="1" x14ac:dyDescent="0.35"/>
    <row r="1490" ht="14.5" hidden="1" x14ac:dyDescent="0.35"/>
    <row r="1491" ht="14.5" hidden="1" x14ac:dyDescent="0.35"/>
    <row r="1492" ht="14.5" hidden="1" x14ac:dyDescent="0.35"/>
    <row r="1493" ht="14.5" hidden="1" x14ac:dyDescent="0.35"/>
    <row r="1494" ht="14.5" hidden="1" x14ac:dyDescent="0.35"/>
    <row r="1495" ht="14.5" hidden="1" x14ac:dyDescent="0.35"/>
    <row r="1496" ht="14.5" hidden="1" x14ac:dyDescent="0.35"/>
    <row r="1497" ht="14.5" hidden="1" x14ac:dyDescent="0.35"/>
    <row r="1498" ht="14.5" hidden="1" x14ac:dyDescent="0.35"/>
    <row r="1499" ht="14.5" hidden="1" x14ac:dyDescent="0.35"/>
    <row r="1500" ht="14.5" hidden="1" x14ac:dyDescent="0.35"/>
    <row r="1501" ht="14.5" hidden="1" x14ac:dyDescent="0.35"/>
    <row r="1502" ht="14.5" hidden="1" x14ac:dyDescent="0.35"/>
    <row r="1503" ht="14.5" hidden="1" x14ac:dyDescent="0.35"/>
    <row r="1504" ht="14.5" hidden="1" x14ac:dyDescent="0.35"/>
    <row r="1505" ht="14.5" hidden="1" x14ac:dyDescent="0.35"/>
    <row r="1506" ht="14.5" hidden="1" x14ac:dyDescent="0.35"/>
    <row r="1507" ht="14.5" hidden="1" x14ac:dyDescent="0.35"/>
    <row r="1508" ht="14.5" hidden="1" x14ac:dyDescent="0.35"/>
    <row r="1509" ht="14.5" hidden="1" x14ac:dyDescent="0.35"/>
    <row r="1510" ht="14.5" hidden="1" x14ac:dyDescent="0.35"/>
    <row r="1511" ht="14.5" hidden="1" x14ac:dyDescent="0.35"/>
    <row r="1512" ht="14.5" hidden="1" x14ac:dyDescent="0.35"/>
    <row r="1513" ht="14.5" hidden="1" x14ac:dyDescent="0.35"/>
    <row r="1514" ht="14.5" hidden="1" x14ac:dyDescent="0.35"/>
    <row r="1515" ht="14.5" hidden="1" x14ac:dyDescent="0.35"/>
    <row r="1516" ht="14.5" hidden="1" x14ac:dyDescent="0.35"/>
    <row r="1517" ht="14.5" hidden="1" x14ac:dyDescent="0.35"/>
    <row r="1518" ht="14.5" hidden="1" x14ac:dyDescent="0.35"/>
    <row r="1519" ht="14.5" hidden="1" x14ac:dyDescent="0.35"/>
    <row r="1520" ht="14.5" hidden="1" x14ac:dyDescent="0.35"/>
    <row r="1521" ht="14.5" hidden="1" x14ac:dyDescent="0.35"/>
    <row r="1522" ht="14.5" hidden="1" x14ac:dyDescent="0.35"/>
    <row r="1523" ht="14.5" hidden="1" x14ac:dyDescent="0.35"/>
    <row r="1524" ht="14.5" hidden="1" x14ac:dyDescent="0.35"/>
    <row r="1525" ht="14.5" hidden="1" x14ac:dyDescent="0.35"/>
    <row r="1526" ht="14.5" hidden="1" x14ac:dyDescent="0.35"/>
    <row r="1527" ht="14.5" hidden="1" x14ac:dyDescent="0.35"/>
    <row r="1528" ht="14.5" hidden="1" x14ac:dyDescent="0.35"/>
    <row r="1529" ht="14.5" hidden="1" x14ac:dyDescent="0.35"/>
    <row r="1530" ht="14.5" hidden="1" x14ac:dyDescent="0.35"/>
    <row r="1531" ht="14.5" hidden="1" x14ac:dyDescent="0.35"/>
    <row r="1532" ht="14.5" hidden="1" x14ac:dyDescent="0.35"/>
    <row r="1533" ht="14.5" hidden="1" x14ac:dyDescent="0.35"/>
    <row r="1534" ht="14.5" hidden="1" x14ac:dyDescent="0.35"/>
    <row r="1535" ht="14.5" hidden="1" x14ac:dyDescent="0.35"/>
    <row r="1536" ht="14.5" hidden="1" x14ac:dyDescent="0.35"/>
    <row r="1537" ht="14.5" hidden="1" x14ac:dyDescent="0.35"/>
    <row r="1538" ht="14.5" hidden="1" x14ac:dyDescent="0.35"/>
    <row r="1539" ht="14.5" hidden="1" x14ac:dyDescent="0.35"/>
    <row r="1540" ht="14.5" hidden="1" x14ac:dyDescent="0.35"/>
    <row r="1541" ht="14.5" hidden="1" x14ac:dyDescent="0.35"/>
    <row r="1542" ht="14.5" hidden="1" x14ac:dyDescent="0.35"/>
    <row r="1543" ht="14.5" hidden="1" x14ac:dyDescent="0.35"/>
    <row r="1544" ht="14.5" hidden="1" x14ac:dyDescent="0.35"/>
    <row r="1545" ht="14.5" hidden="1" x14ac:dyDescent="0.35"/>
    <row r="1546" ht="14.5" hidden="1" x14ac:dyDescent="0.35"/>
    <row r="1547" ht="14.5" hidden="1" x14ac:dyDescent="0.35"/>
    <row r="1548" ht="14.5" hidden="1" x14ac:dyDescent="0.35"/>
    <row r="1549" ht="14.5" hidden="1" x14ac:dyDescent="0.35"/>
    <row r="1550" ht="14.5" hidden="1" x14ac:dyDescent="0.35"/>
    <row r="1551" ht="14.5" hidden="1" x14ac:dyDescent="0.35"/>
    <row r="1552" ht="14.5" hidden="1" x14ac:dyDescent="0.35"/>
    <row r="1553" ht="14.5" hidden="1" x14ac:dyDescent="0.35"/>
    <row r="1554" ht="14.5" hidden="1" x14ac:dyDescent="0.35"/>
    <row r="1555" ht="14.5" hidden="1" x14ac:dyDescent="0.35"/>
    <row r="1556" ht="14.5" hidden="1" x14ac:dyDescent="0.35"/>
    <row r="1557" ht="14.5" hidden="1" x14ac:dyDescent="0.35"/>
    <row r="1558" ht="14.5" hidden="1" x14ac:dyDescent="0.35"/>
    <row r="1559" ht="14.5" hidden="1" x14ac:dyDescent="0.35"/>
    <row r="1560" ht="14.5" hidden="1" x14ac:dyDescent="0.35"/>
    <row r="1561" ht="14.5" hidden="1" x14ac:dyDescent="0.35"/>
    <row r="1562" ht="14.5" hidden="1" x14ac:dyDescent="0.35"/>
    <row r="1563" ht="14.5" hidden="1" x14ac:dyDescent="0.35"/>
    <row r="1564" ht="14.5" hidden="1" x14ac:dyDescent="0.35"/>
    <row r="1565" ht="14.5" hidden="1" x14ac:dyDescent="0.35"/>
    <row r="1566" ht="14.5" hidden="1" x14ac:dyDescent="0.35"/>
    <row r="1567" ht="14.5" hidden="1" x14ac:dyDescent="0.35"/>
    <row r="1568" ht="14.5" hidden="1" x14ac:dyDescent="0.35"/>
    <row r="1569" ht="14.5" hidden="1" x14ac:dyDescent="0.35"/>
    <row r="1570" ht="14.5" hidden="1" x14ac:dyDescent="0.35"/>
    <row r="1571" ht="14.5" hidden="1" x14ac:dyDescent="0.35"/>
    <row r="1572" ht="14.5" hidden="1" x14ac:dyDescent="0.35"/>
    <row r="1573" ht="14.5" hidden="1" x14ac:dyDescent="0.35"/>
    <row r="1574" ht="14.5" hidden="1" x14ac:dyDescent="0.35"/>
    <row r="1575" ht="14.5" hidden="1" x14ac:dyDescent="0.35"/>
    <row r="1576" ht="14.5" hidden="1" x14ac:dyDescent="0.35"/>
    <row r="1577" ht="14.5" hidden="1" x14ac:dyDescent="0.35"/>
    <row r="1578" ht="14.5" hidden="1" x14ac:dyDescent="0.35"/>
    <row r="1579" ht="14.5" hidden="1" x14ac:dyDescent="0.35"/>
    <row r="1580" ht="14.5" hidden="1" x14ac:dyDescent="0.35"/>
    <row r="1581" ht="14.5" hidden="1" x14ac:dyDescent="0.35"/>
    <row r="1582" ht="14.5" hidden="1" x14ac:dyDescent="0.35"/>
    <row r="1583" ht="14.5" hidden="1" x14ac:dyDescent="0.35"/>
    <row r="1584" ht="14.5" hidden="1" x14ac:dyDescent="0.35"/>
    <row r="1585" ht="14.5" hidden="1" x14ac:dyDescent="0.35"/>
    <row r="1586" ht="14.5" hidden="1" x14ac:dyDescent="0.35"/>
    <row r="1587" ht="14.5" hidden="1" x14ac:dyDescent="0.35"/>
    <row r="1588" ht="14.5" hidden="1" x14ac:dyDescent="0.35"/>
    <row r="1589" ht="14.5" hidden="1" x14ac:dyDescent="0.35"/>
    <row r="1590" ht="14.5" hidden="1" x14ac:dyDescent="0.35"/>
    <row r="1591" ht="14.5" hidden="1" x14ac:dyDescent="0.35"/>
    <row r="1592" ht="14.5" hidden="1" x14ac:dyDescent="0.35"/>
    <row r="1593" ht="14.5" hidden="1" x14ac:dyDescent="0.35"/>
    <row r="1594" ht="14.5" hidden="1" x14ac:dyDescent="0.35"/>
    <row r="1595" ht="14.5" hidden="1" x14ac:dyDescent="0.35"/>
    <row r="1596" ht="14.5" hidden="1" x14ac:dyDescent="0.35"/>
    <row r="1597" ht="14.5" hidden="1" x14ac:dyDescent="0.35"/>
    <row r="1598" ht="14.5" hidden="1" x14ac:dyDescent="0.35"/>
    <row r="1599" ht="14.5" hidden="1" x14ac:dyDescent="0.35"/>
    <row r="1600" ht="14.5" hidden="1" x14ac:dyDescent="0.35"/>
    <row r="1601" ht="14.5" hidden="1" x14ac:dyDescent="0.35"/>
    <row r="1602" ht="14.5" hidden="1" x14ac:dyDescent="0.35"/>
    <row r="1603" ht="14.5" hidden="1" x14ac:dyDescent="0.35"/>
    <row r="1604" ht="14.5" hidden="1" x14ac:dyDescent="0.35"/>
    <row r="1605" ht="14.5" hidden="1" x14ac:dyDescent="0.35"/>
    <row r="1606" ht="14.5" hidden="1" x14ac:dyDescent="0.35"/>
    <row r="1607" ht="14.5" hidden="1" x14ac:dyDescent="0.35"/>
    <row r="1608" ht="14.5" hidden="1" x14ac:dyDescent="0.35"/>
    <row r="1609" ht="14.5" hidden="1" x14ac:dyDescent="0.35"/>
    <row r="1610" ht="14.5" hidden="1" x14ac:dyDescent="0.35"/>
    <row r="1611" ht="14.5" hidden="1" x14ac:dyDescent="0.35"/>
    <row r="1612" ht="14.5" hidden="1" x14ac:dyDescent="0.35"/>
    <row r="1613" ht="14.5" hidden="1" x14ac:dyDescent="0.35"/>
    <row r="1614" ht="14.5" hidden="1" x14ac:dyDescent="0.35"/>
    <row r="1615" ht="14.5" hidden="1" x14ac:dyDescent="0.35"/>
    <row r="1616" ht="14.5" hidden="1" x14ac:dyDescent="0.35"/>
    <row r="1617" ht="14.5" hidden="1" x14ac:dyDescent="0.35"/>
    <row r="1618" ht="14.5" hidden="1" x14ac:dyDescent="0.35"/>
    <row r="1619" ht="14.5" hidden="1" x14ac:dyDescent="0.35"/>
    <row r="1620" ht="14.5" hidden="1" x14ac:dyDescent="0.35"/>
    <row r="1621" ht="14.5" hidden="1" x14ac:dyDescent="0.35"/>
    <row r="1622" ht="14.5" hidden="1" x14ac:dyDescent="0.35"/>
    <row r="1623" ht="14.5" hidden="1" x14ac:dyDescent="0.35"/>
    <row r="1624" ht="14.5" hidden="1" x14ac:dyDescent="0.35"/>
    <row r="1625" ht="14.5" hidden="1" x14ac:dyDescent="0.35"/>
    <row r="1626" ht="14.5" hidden="1" x14ac:dyDescent="0.35"/>
    <row r="1627" ht="14.5" hidden="1" x14ac:dyDescent="0.35"/>
    <row r="1628" ht="14.5" hidden="1" x14ac:dyDescent="0.35"/>
    <row r="1629" ht="14.5" hidden="1" x14ac:dyDescent="0.35"/>
    <row r="1630" ht="14.5" hidden="1" x14ac:dyDescent="0.35"/>
    <row r="1631" ht="14.5" hidden="1" x14ac:dyDescent="0.35"/>
    <row r="1632" ht="14.5" hidden="1" x14ac:dyDescent="0.35"/>
    <row r="1633" ht="14.5" hidden="1" x14ac:dyDescent="0.35"/>
    <row r="1634" ht="14.5" hidden="1" x14ac:dyDescent="0.35"/>
    <row r="1635" ht="14.5" hidden="1" x14ac:dyDescent="0.35"/>
    <row r="1636" ht="14.5" hidden="1" x14ac:dyDescent="0.35"/>
    <row r="1637" ht="14.5" hidden="1" x14ac:dyDescent="0.35"/>
    <row r="1638" ht="14.5" hidden="1" x14ac:dyDescent="0.35"/>
    <row r="1639" ht="14.5" hidden="1" x14ac:dyDescent="0.35"/>
    <row r="1640" ht="14.5" hidden="1" x14ac:dyDescent="0.35"/>
    <row r="1641" ht="14.5" hidden="1" x14ac:dyDescent="0.35"/>
    <row r="1642" ht="14.5" hidden="1" x14ac:dyDescent="0.35"/>
    <row r="1643" ht="14.5" hidden="1" x14ac:dyDescent="0.35"/>
    <row r="1644" ht="14.5" hidden="1" x14ac:dyDescent="0.35"/>
    <row r="1645" ht="14.5" hidden="1" x14ac:dyDescent="0.35"/>
    <row r="1646" ht="14.5" hidden="1" x14ac:dyDescent="0.35"/>
    <row r="1647" ht="14.5" hidden="1" x14ac:dyDescent="0.35"/>
    <row r="1648" ht="14.5" hidden="1" x14ac:dyDescent="0.35"/>
    <row r="1649" ht="14.5" hidden="1" x14ac:dyDescent="0.35"/>
    <row r="1650" ht="14.5" hidden="1" x14ac:dyDescent="0.35"/>
    <row r="1651" ht="14.5" hidden="1" x14ac:dyDescent="0.35"/>
    <row r="1652" ht="14.5" hidden="1" x14ac:dyDescent="0.35"/>
    <row r="1653" ht="14.5" hidden="1" x14ac:dyDescent="0.35"/>
    <row r="1654" ht="14.5" hidden="1" x14ac:dyDescent="0.35"/>
    <row r="1655" ht="14.5" hidden="1" x14ac:dyDescent="0.35"/>
    <row r="1656" ht="14.5" hidden="1" x14ac:dyDescent="0.35"/>
    <row r="1657" ht="14.5" hidden="1" x14ac:dyDescent="0.35"/>
    <row r="1658" ht="14.5" hidden="1" x14ac:dyDescent="0.35"/>
    <row r="1659" ht="14.5" hidden="1" x14ac:dyDescent="0.35"/>
    <row r="1660" ht="14.5" hidden="1" x14ac:dyDescent="0.35"/>
    <row r="1661" ht="14.5" hidden="1" x14ac:dyDescent="0.35"/>
    <row r="1662" ht="14.5" hidden="1" x14ac:dyDescent="0.35"/>
    <row r="1663" ht="14.5" hidden="1" x14ac:dyDescent="0.35"/>
    <row r="1664" ht="14.5" hidden="1" x14ac:dyDescent="0.35"/>
    <row r="1665" ht="14.5" hidden="1" x14ac:dyDescent="0.35"/>
    <row r="1666" ht="14.5" hidden="1" x14ac:dyDescent="0.35"/>
    <row r="1667" ht="14.5" hidden="1" x14ac:dyDescent="0.35"/>
    <row r="1668" ht="14.5" hidden="1" x14ac:dyDescent="0.35"/>
    <row r="1669" ht="14.5" hidden="1" x14ac:dyDescent="0.35"/>
    <row r="1670" ht="14.5" hidden="1" x14ac:dyDescent="0.35"/>
    <row r="1671" ht="14.5" hidden="1" x14ac:dyDescent="0.35"/>
    <row r="1672" ht="14.5" hidden="1" x14ac:dyDescent="0.35"/>
    <row r="1673" ht="14.5" hidden="1" x14ac:dyDescent="0.35"/>
    <row r="1674" ht="14.5" hidden="1" x14ac:dyDescent="0.35"/>
    <row r="1675" ht="14.5" hidden="1" x14ac:dyDescent="0.35"/>
    <row r="1676" ht="14.5" hidden="1" x14ac:dyDescent="0.35"/>
    <row r="1677" ht="14.5" hidden="1" x14ac:dyDescent="0.35"/>
    <row r="1678" ht="14.5" hidden="1" x14ac:dyDescent="0.35"/>
    <row r="1679" ht="14.5" hidden="1" x14ac:dyDescent="0.35"/>
    <row r="1680" ht="14.5" hidden="1" x14ac:dyDescent="0.35"/>
    <row r="1681" ht="14.5" hidden="1" x14ac:dyDescent="0.35"/>
    <row r="1682" ht="14.5" hidden="1" x14ac:dyDescent="0.35"/>
    <row r="1683" ht="14.5" hidden="1" x14ac:dyDescent="0.35"/>
    <row r="1684" ht="14.5" hidden="1" x14ac:dyDescent="0.35"/>
    <row r="1685" ht="14.5" hidden="1" x14ac:dyDescent="0.35"/>
    <row r="1686" ht="14.5" hidden="1" x14ac:dyDescent="0.35"/>
    <row r="1687" ht="14.5" hidden="1" x14ac:dyDescent="0.35"/>
    <row r="1688" ht="14.5" hidden="1" x14ac:dyDescent="0.35"/>
    <row r="1689" ht="14.5" hidden="1" x14ac:dyDescent="0.35"/>
    <row r="1690" ht="14.5" hidden="1" x14ac:dyDescent="0.35"/>
    <row r="1691" ht="14.5" hidden="1" x14ac:dyDescent="0.35"/>
    <row r="1692" ht="14.5" hidden="1" x14ac:dyDescent="0.35"/>
    <row r="1693" ht="14.5" hidden="1" x14ac:dyDescent="0.35"/>
    <row r="1694" ht="14.5" hidden="1" x14ac:dyDescent="0.35"/>
    <row r="1695" ht="14.5" hidden="1" x14ac:dyDescent="0.35"/>
    <row r="1696" ht="14.5" hidden="1" x14ac:dyDescent="0.35"/>
    <row r="1697" ht="14.5" hidden="1" x14ac:dyDescent="0.35"/>
    <row r="1698" ht="14.5" hidden="1" x14ac:dyDescent="0.35"/>
    <row r="1699" ht="14.5" hidden="1" x14ac:dyDescent="0.35"/>
    <row r="1700" ht="14.5" hidden="1" x14ac:dyDescent="0.35"/>
    <row r="1701" ht="14.5" hidden="1" x14ac:dyDescent="0.35"/>
    <row r="1702" ht="14.5" hidden="1" x14ac:dyDescent="0.35"/>
    <row r="1703" ht="14.5" hidden="1" x14ac:dyDescent="0.35"/>
    <row r="1704" ht="14.5" hidden="1" x14ac:dyDescent="0.35"/>
    <row r="1705" ht="14.5" hidden="1" x14ac:dyDescent="0.35"/>
    <row r="1706" ht="14.5" hidden="1" x14ac:dyDescent="0.35"/>
    <row r="1707" ht="14.5" hidden="1" x14ac:dyDescent="0.35"/>
    <row r="1708" ht="14.5" hidden="1" x14ac:dyDescent="0.35"/>
    <row r="1709" ht="14.5" hidden="1" x14ac:dyDescent="0.35"/>
    <row r="1710" ht="14.5" hidden="1" x14ac:dyDescent="0.35"/>
    <row r="1711" ht="14.5" hidden="1" x14ac:dyDescent="0.35"/>
    <row r="1712" ht="14.5" hidden="1" x14ac:dyDescent="0.35"/>
    <row r="1713" ht="14.5" hidden="1" x14ac:dyDescent="0.35"/>
    <row r="1714" ht="14.5" hidden="1" x14ac:dyDescent="0.35"/>
    <row r="1715" ht="14.5" hidden="1" x14ac:dyDescent="0.35"/>
    <row r="1716" ht="14.5" hidden="1" x14ac:dyDescent="0.35"/>
  </sheetData>
  <sheetProtection algorithmName="SHA-512" hashValue="18yRImNDM6meZT4fHP/nwlXCxN9KpHj0xWTkmwiaYNcHEsDkoMQnixbPZFhiqVMvNwKxa3UFL1jbe2HWb6zUmg==" saltValue="B+W4TRO4xfQ2l8W93Lx1JA==" spinCount="100000" sheet="1" objects="1" scenarios="1" selectLockedCells="1" selectUnlockedCells="1"/>
  <mergeCells count="21">
    <mergeCell ref="F49:K49"/>
    <mergeCell ref="U3:W3"/>
    <mergeCell ref="F5:S5"/>
    <mergeCell ref="U5:W5"/>
    <mergeCell ref="C44:E44"/>
    <mergeCell ref="C6:E6"/>
    <mergeCell ref="U6:W6"/>
    <mergeCell ref="U8:W8"/>
    <mergeCell ref="B47:E47"/>
    <mergeCell ref="B48:E54"/>
    <mergeCell ref="AC6:AH6"/>
    <mergeCell ref="C2:E2"/>
    <mergeCell ref="G2:R2"/>
    <mergeCell ref="U2:W2"/>
    <mergeCell ref="C3:E3"/>
    <mergeCell ref="G3:H3"/>
    <mergeCell ref="I3:J3"/>
    <mergeCell ref="K3:L3"/>
    <mergeCell ref="M3:N3"/>
    <mergeCell ref="O3:P3"/>
    <mergeCell ref="Q3:R3"/>
  </mergeCells>
  <conditionalFormatting sqref="U10:W319">
    <cfRule type="containsBlanks" dxfId="19" priority="16">
      <formula>LEN(TRIM(U10))=0</formula>
    </cfRule>
  </conditionalFormatting>
  <conditionalFormatting sqref="F10:F43">
    <cfRule type="colorScale" priority="8">
      <colorScale>
        <cfvo type="num" val="0"/>
        <cfvo type="percentile" val="50"/>
        <cfvo type="num" val="$F$9"/>
        <color rgb="FFF8696B"/>
        <color rgb="FFFFEB84"/>
        <color rgb="FF95DF9A"/>
      </colorScale>
    </cfRule>
  </conditionalFormatting>
  <conditionalFormatting sqref="G10:G43">
    <cfRule type="colorScale" priority="9">
      <colorScale>
        <cfvo type="num" val="0"/>
        <cfvo type="percentile" val="50"/>
        <cfvo type="num" val="$G$9"/>
        <color rgb="FFF8696B"/>
        <color rgb="FFFFEB84"/>
        <color rgb="FF95DF9A"/>
      </colorScale>
    </cfRule>
  </conditionalFormatting>
  <conditionalFormatting sqref="H10:H43">
    <cfRule type="colorScale" priority="10">
      <colorScale>
        <cfvo type="num" val="0"/>
        <cfvo type="percentile" val="50"/>
        <cfvo type="num" val="$H$9"/>
        <color rgb="FFF8696B"/>
        <color rgb="FFFFEB84"/>
        <color rgb="FF95DF9A"/>
      </colorScale>
    </cfRule>
  </conditionalFormatting>
  <conditionalFormatting sqref="I10:I43">
    <cfRule type="colorScale" priority="11">
      <colorScale>
        <cfvo type="num" val="0"/>
        <cfvo type="percentile" val="50"/>
        <cfvo type="num" val="$I$9"/>
        <color rgb="FFF8696B"/>
        <color rgb="FFFFEB84"/>
        <color rgb="FF95DF9A"/>
      </colorScale>
    </cfRule>
  </conditionalFormatting>
  <conditionalFormatting sqref="J10:J43">
    <cfRule type="colorScale" priority="12">
      <colorScale>
        <cfvo type="num" val="0"/>
        <cfvo type="percentile" val="50"/>
        <cfvo type="num" val="$J$9"/>
        <color rgb="FFF8696B"/>
        <color rgb="FFFFEB84"/>
        <color rgb="FF95DF9A"/>
      </colorScale>
    </cfRule>
  </conditionalFormatting>
  <conditionalFormatting sqref="K10:K43">
    <cfRule type="colorScale" priority="13">
      <colorScale>
        <cfvo type="num" val="0"/>
        <cfvo type="percentile" val="50"/>
        <cfvo type="num" val="$K$9"/>
        <color rgb="FFF8696B"/>
        <color rgb="FFFFEB84"/>
        <color rgb="FF95DF9A"/>
      </colorScale>
    </cfRule>
  </conditionalFormatting>
  <conditionalFormatting sqref="L10:L43">
    <cfRule type="colorScale" priority="14">
      <colorScale>
        <cfvo type="num" val="0"/>
        <cfvo type="percentile" val="50"/>
        <cfvo type="num" val="$L$9"/>
        <color rgb="FFF8696B"/>
        <color rgb="FFFFEB84"/>
        <color rgb="FF95DF9A"/>
      </colorScale>
    </cfRule>
  </conditionalFormatting>
  <conditionalFormatting sqref="M10:M43">
    <cfRule type="colorScale" priority="15">
      <colorScale>
        <cfvo type="num" val="0"/>
        <cfvo type="percentile" val="50"/>
        <cfvo type="num" val="$M$9"/>
        <color rgb="FFF8696B"/>
        <color rgb="FFFFEB84"/>
        <color rgb="FF95DF9A"/>
      </colorScale>
    </cfRule>
  </conditionalFormatting>
  <conditionalFormatting sqref="N10:N43">
    <cfRule type="colorScale" priority="7">
      <colorScale>
        <cfvo type="num" val="0"/>
        <cfvo type="percentile" val="50"/>
        <cfvo type="num" val="$N$9"/>
        <color rgb="FFF8696B"/>
        <color rgb="FFFFEB84"/>
        <color rgb="FF95DF9A"/>
      </colorScale>
    </cfRule>
  </conditionalFormatting>
  <conditionalFormatting sqref="O10:O43">
    <cfRule type="colorScale" priority="6">
      <colorScale>
        <cfvo type="num" val="0"/>
        <cfvo type="percentile" val="50"/>
        <cfvo type="num" val="$O$9"/>
        <color rgb="FFF8696B"/>
        <color rgb="FFFFEB84"/>
        <color rgb="FF95DF9A"/>
      </colorScale>
    </cfRule>
  </conditionalFormatting>
  <conditionalFormatting sqref="P10:P43">
    <cfRule type="colorScale" priority="5">
      <colorScale>
        <cfvo type="num" val="0"/>
        <cfvo type="percentile" val="50"/>
        <cfvo type="num" val="$P$9"/>
        <color rgb="FFF8696B"/>
        <color rgb="FFFFEB84"/>
        <color rgb="FF95DF9A"/>
      </colorScale>
    </cfRule>
  </conditionalFormatting>
  <conditionalFormatting sqref="Q10:Q43">
    <cfRule type="colorScale" priority="4">
      <colorScale>
        <cfvo type="num" val="0"/>
        <cfvo type="percentile" val="50"/>
        <cfvo type="num" val="$Q$9"/>
        <color rgb="FFF8696B"/>
        <color rgb="FFFFEB84"/>
        <color rgb="FF95DF9A"/>
      </colorScale>
    </cfRule>
  </conditionalFormatting>
  <conditionalFormatting sqref="R10:R43">
    <cfRule type="colorScale" priority="3">
      <colorScale>
        <cfvo type="num" val="0"/>
        <cfvo type="percentile" val="50"/>
        <cfvo type="num" val="$R$9"/>
        <color rgb="FFF8696B"/>
        <color rgb="FFFFEB84"/>
        <color rgb="FF95DF9A"/>
      </colorScale>
    </cfRule>
  </conditionalFormatting>
  <conditionalFormatting sqref="S10:S43">
    <cfRule type="colorScale" priority="2">
      <colorScale>
        <cfvo type="num" val="0"/>
        <cfvo type="percentile" val="50"/>
        <cfvo type="num" val="$S$9"/>
        <color rgb="FFF8696B"/>
        <color rgb="FFFFEB84"/>
        <color rgb="FF95DF9A"/>
      </colorScale>
    </cfRule>
  </conditionalFormatting>
  <conditionalFormatting sqref="F10:S43">
    <cfRule type="expression" dxfId="18" priority="1">
      <formula>$U$3="niet"</formula>
    </cfRule>
  </conditionalFormatting>
  <conditionalFormatting sqref="C8:C43">
    <cfRule type="expression" dxfId="17" priority="17">
      <formula>$U$3="Niet"</formula>
    </cfRule>
    <cfRule type="cellIs" dxfId="16" priority="18" operator="equal">
      <formula>0</formula>
    </cfRule>
    <cfRule type="cellIs" dxfId="15" priority="19" operator="lessThan">
      <formula>$U$6</formula>
    </cfRule>
  </conditionalFormatting>
  <dataValidations count="2">
    <dataValidation type="list" allowBlank="1" showInputMessage="1" showErrorMessage="1" sqref="F7:S7" xr:uid="{544D1311-1782-4DA8-AAC5-EBF795D1B5A7}">
      <formula1>$AC$7:$AH$7</formula1>
    </dataValidation>
    <dataValidation type="list" allowBlank="1" showInputMessage="1" showErrorMessage="1" sqref="U3:W3" xr:uid="{F7E0F0F4-8E8B-4AE3-A90C-880CC15AB68B}">
      <formula1>"Ja,Niet"</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4E0A6D-63FA-4D1A-BE81-41B5B89AC4DB}">
          <x14:formula1>
            <xm:f>'Hele Jaar'!$P$10:$P$18</xm:f>
          </x14:formula1>
          <xm:sqref>L50:N50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E814C4A153714D9E7113AB6361A457" ma:contentTypeVersion="13" ma:contentTypeDescription="Een nieuw document maken." ma:contentTypeScope="" ma:versionID="d6183a1b03441d07794f6deeabb9d14c">
  <xsd:schema xmlns:xsd="http://www.w3.org/2001/XMLSchema" xmlns:xs="http://www.w3.org/2001/XMLSchema" xmlns:p="http://schemas.microsoft.com/office/2006/metadata/properties" xmlns:ns3="6ccde3a6-9d8b-4730-83af-9be1be1b9d28" xmlns:ns4="22c44f73-9ffd-455d-bf9a-08ed6196f51c" targetNamespace="http://schemas.microsoft.com/office/2006/metadata/properties" ma:root="true" ma:fieldsID="a98d0164a1de81df5a4cede6fb74f6be" ns3:_="" ns4:_="">
    <xsd:import namespace="6ccde3a6-9d8b-4730-83af-9be1be1b9d28"/>
    <xsd:import namespace="22c44f73-9ffd-455d-bf9a-08ed6196f51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de3a6-9d8b-4730-83af-9be1be1b9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c44f73-9ffd-455d-bf9a-08ed6196f51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18F854-066A-49DA-B070-93E2AA6E706E}">
  <ds:schemaRefs>
    <ds:schemaRef ds:uri="http://schemas.microsoft.com/sharepoint/v3/contenttype/forms"/>
  </ds:schemaRefs>
</ds:datastoreItem>
</file>

<file path=customXml/itemProps2.xml><?xml version="1.0" encoding="utf-8"?>
<ds:datastoreItem xmlns:ds="http://schemas.openxmlformats.org/officeDocument/2006/customXml" ds:itemID="{478F1255-C15E-4DCB-9C4D-7A6348C2A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de3a6-9d8b-4730-83af-9be1be1b9d28"/>
    <ds:schemaRef ds:uri="22c44f73-9ffd-455d-bf9a-08ed6196f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355A2D-443E-4159-8255-C5AAC5E5074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12</vt:i4>
      </vt:variant>
    </vt:vector>
  </HeadingPairs>
  <TitlesOfParts>
    <vt:vector size="27" baseType="lpstr">
      <vt:lpstr>Informatie</vt:lpstr>
      <vt:lpstr>Personalisier</vt:lpstr>
      <vt:lpstr>(1)</vt:lpstr>
      <vt:lpstr>(2)</vt:lpstr>
      <vt:lpstr>(3)</vt:lpstr>
      <vt:lpstr>(4)</vt:lpstr>
      <vt:lpstr>(5)</vt:lpstr>
      <vt:lpstr>(6)</vt:lpstr>
      <vt:lpstr>(7)</vt:lpstr>
      <vt:lpstr>(8)</vt:lpstr>
      <vt:lpstr>(9)</vt:lpstr>
      <vt:lpstr>(10)</vt:lpstr>
      <vt:lpstr>Hele Jaar</vt:lpstr>
      <vt:lpstr>Toetsanalysen</vt:lpstr>
      <vt:lpstr>Database</vt:lpstr>
      <vt:lpstr>'(1)'!Afdrukbereik</vt:lpstr>
      <vt:lpstr>'(10)'!Afdrukbereik</vt:lpstr>
      <vt:lpstr>'(2)'!Afdrukbereik</vt:lpstr>
      <vt:lpstr>'(3)'!Afdrukbereik</vt:lpstr>
      <vt:lpstr>'(4)'!Afdrukbereik</vt:lpstr>
      <vt:lpstr>'(5)'!Afdrukbereik</vt:lpstr>
      <vt:lpstr>'(6)'!Afdrukbereik</vt:lpstr>
      <vt:lpstr>'(7)'!Afdrukbereik</vt:lpstr>
      <vt:lpstr>'(8)'!Afdrukbereik</vt:lpstr>
      <vt:lpstr>'(9)'!Afdrukbereik</vt:lpstr>
      <vt:lpstr>'Hele Jaar'!Afdrukbereik</vt:lpstr>
      <vt:lpstr>Toetsanalysen!Afdrukbereik</vt:lpstr>
    </vt:vector>
  </TitlesOfParts>
  <Manager>Sven Wittiber</Manager>
  <Company>SlimCijfer.nl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SlimCijfer.nl</dc:title>
  <dc:subject/>
  <dc:creator>Sven Wittiber</dc:creator>
  <cp:keywords>Onderwijs</cp:keywords>
  <dc:description>2022 SlimCijfer.nl, All Rights Reserved.</dc:description>
  <cp:lastModifiedBy>Sven Wittiber</cp:lastModifiedBy>
  <cp:revision>20230211</cp:revision>
  <cp:lastPrinted>2023-02-13T20:09:49Z</cp:lastPrinted>
  <dcterms:created xsi:type="dcterms:W3CDTF">2019-09-30T13:54:48Z</dcterms:created>
  <dcterms:modified xsi:type="dcterms:W3CDTF">2023-02-13T20:51:41Z</dcterms:modified>
  <cp:category>Cijferberekenen</cp:category>
  <cp:contentStatus/>
  <cp:version>V2</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0x010100BEE814C4A153714D9E7113AB6361A457</vt:lpwstr>
  </property>
</Properties>
</file>